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ucnhq.sharepoint.com/sites/PrivateSectorTaskForce/Shared Documents/NbS Finance/KfW/01 Project documents and reports/"/>
    </mc:Choice>
  </mc:AlternateContent>
  <xr:revisionPtr revIDLastSave="4" documentId="8_{CF3170CB-1B0A-43E8-B590-95E4D70F7397}" xr6:coauthVersionLast="47" xr6:coauthVersionMax="47" xr10:uidLastSave="{DFEACFC3-C007-4566-879B-19C92FB7A144}"/>
  <bookViews>
    <workbookView xWindow="10380" yWindow="0" windowWidth="8903" windowHeight="11363" tabRatio="500" xr2:uid="{00000000-000D-0000-FFFF-FFFF00000000}"/>
  </bookViews>
  <sheets>
    <sheet name="Financial Template" sheetId="1" r:id="rId1"/>
  </sheets>
  <definedNames>
    <definedName name="_xlnm.Print_Area" localSheetId="0">'Financial Template'!$B$1:$W$68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 l="1"/>
  <c r="D39" i="1"/>
  <c r="C39" i="1"/>
  <c r="F39" i="1"/>
  <c r="W33" i="1" l="1"/>
  <c r="I78" i="1"/>
  <c r="I77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D57" i="1"/>
  <c r="D61" i="1" s="1"/>
  <c r="E57" i="1"/>
  <c r="E61" i="1" s="1"/>
  <c r="F57" i="1"/>
  <c r="F61" i="1" s="1"/>
  <c r="G57" i="1"/>
  <c r="G61" i="1" s="1"/>
  <c r="H57" i="1"/>
  <c r="H61" i="1" s="1"/>
  <c r="I57" i="1"/>
  <c r="I61" i="1" s="1"/>
  <c r="J57" i="1"/>
  <c r="J61" i="1" s="1"/>
  <c r="K57" i="1"/>
  <c r="K61" i="1" s="1"/>
  <c r="L57" i="1"/>
  <c r="L61" i="1" s="1"/>
  <c r="M57" i="1"/>
  <c r="M61" i="1" s="1"/>
  <c r="N57" i="1"/>
  <c r="N61" i="1" s="1"/>
  <c r="O57" i="1"/>
  <c r="O61" i="1" s="1"/>
  <c r="P57" i="1"/>
  <c r="P61" i="1" s="1"/>
  <c r="R57" i="1"/>
  <c r="R61" i="1" s="1"/>
  <c r="T57" i="1"/>
  <c r="T61" i="1" s="1"/>
  <c r="V57" i="1"/>
  <c r="V61" i="1" s="1"/>
  <c r="V69" i="1" s="1"/>
  <c r="C57" i="1"/>
  <c r="C61" i="1" s="1"/>
  <c r="C69" i="1" s="1"/>
  <c r="U56" i="1"/>
  <c r="U57" i="1" s="1"/>
  <c r="U61" i="1" s="1"/>
  <c r="S56" i="1"/>
  <c r="S57" i="1" s="1"/>
  <c r="S61" i="1" s="1"/>
  <c r="Q56" i="1"/>
  <c r="Q57" i="1" s="1"/>
  <c r="Q61" i="1" s="1"/>
  <c r="D44" i="1"/>
  <c r="E39" i="1"/>
  <c r="E44" i="1" s="1"/>
  <c r="F44" i="1"/>
  <c r="G39" i="1"/>
  <c r="G44" i="1" s="1"/>
  <c r="H39" i="1"/>
  <c r="H44" i="1" s="1"/>
  <c r="I39" i="1"/>
  <c r="I44" i="1" s="1"/>
  <c r="J39" i="1"/>
  <c r="J44" i="1" s="1"/>
  <c r="K39" i="1"/>
  <c r="K44" i="1" s="1"/>
  <c r="L39" i="1"/>
  <c r="L44" i="1" s="1"/>
  <c r="M39" i="1"/>
  <c r="M44" i="1" s="1"/>
  <c r="N39" i="1"/>
  <c r="N44" i="1" s="1"/>
  <c r="O39" i="1"/>
  <c r="O44" i="1" s="1"/>
  <c r="P39" i="1"/>
  <c r="P44" i="1" s="1"/>
  <c r="Q39" i="1"/>
  <c r="Q44" i="1" s="1"/>
  <c r="R39" i="1"/>
  <c r="R44" i="1" s="1"/>
  <c r="S39" i="1"/>
  <c r="S44" i="1" s="1"/>
  <c r="T39" i="1"/>
  <c r="U39" i="1"/>
  <c r="V39" i="1"/>
  <c r="V44" i="1" s="1"/>
  <c r="C44" i="1"/>
  <c r="D31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C49" i="1"/>
  <c r="U44" i="1"/>
  <c r="T4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C14" i="1"/>
  <c r="W10" i="1"/>
  <c r="W11" i="1"/>
  <c r="W12" i="1"/>
  <c r="W13" i="1"/>
  <c r="W9" i="1"/>
  <c r="C36" i="1"/>
  <c r="F69" i="1" l="1"/>
  <c r="N69" i="1"/>
  <c r="I69" i="1"/>
  <c r="R69" i="1"/>
  <c r="E31" i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C51" i="1"/>
  <c r="O69" i="1"/>
  <c r="P69" i="1"/>
  <c r="E69" i="1"/>
  <c r="G69" i="1"/>
  <c r="S69" i="1"/>
  <c r="H69" i="1"/>
  <c r="M69" i="1"/>
  <c r="J69" i="1"/>
  <c r="K69" i="1"/>
  <c r="Q69" i="1"/>
  <c r="D69" i="1"/>
  <c r="L69" i="1"/>
  <c r="U69" i="1"/>
  <c r="T69" i="1"/>
  <c r="D36" i="1"/>
  <c r="D51" i="1" s="1"/>
  <c r="E30" i="1"/>
  <c r="W14" i="1"/>
  <c r="F30" i="1" l="1"/>
  <c r="E36" i="1"/>
  <c r="E51" i="1" s="1"/>
  <c r="F36" i="1" l="1"/>
  <c r="F51" i="1" s="1"/>
  <c r="G30" i="1"/>
  <c r="G36" i="1" l="1"/>
  <c r="G51" i="1" s="1"/>
  <c r="H30" i="1"/>
  <c r="I30" i="1" l="1"/>
  <c r="H36" i="1"/>
  <c r="H51" i="1" s="1"/>
  <c r="J30" i="1" l="1"/>
  <c r="I36" i="1"/>
  <c r="I51" i="1" s="1"/>
  <c r="K30" i="1" l="1"/>
  <c r="J36" i="1"/>
  <c r="J51" i="1" s="1"/>
  <c r="L30" i="1" l="1"/>
  <c r="K36" i="1"/>
  <c r="K51" i="1" s="1"/>
  <c r="L36" i="1" l="1"/>
  <c r="L51" i="1" s="1"/>
  <c r="M30" i="1"/>
  <c r="N30" i="1" l="1"/>
  <c r="M36" i="1"/>
  <c r="M51" i="1" s="1"/>
  <c r="O30" i="1" l="1"/>
  <c r="N36" i="1"/>
  <c r="N51" i="1" s="1"/>
  <c r="P30" i="1" l="1"/>
  <c r="O36" i="1"/>
  <c r="O51" i="1" s="1"/>
  <c r="P36" i="1" l="1"/>
  <c r="P51" i="1" s="1"/>
  <c r="Q30" i="1"/>
  <c r="R30" i="1" l="1"/>
  <c r="Q36" i="1"/>
  <c r="Q51" i="1" s="1"/>
  <c r="B90" i="1"/>
  <c r="B89" i="1"/>
  <c r="W67" i="1"/>
  <c r="W66" i="1"/>
  <c r="W65" i="1"/>
  <c r="W64" i="1"/>
  <c r="W63" i="1"/>
  <c r="W60" i="1"/>
  <c r="W59" i="1"/>
  <c r="W58" i="1"/>
  <c r="W57" i="1"/>
  <c r="W56" i="1"/>
  <c r="B83" i="1"/>
  <c r="B82" i="1"/>
  <c r="B81" i="1"/>
  <c r="W48" i="1"/>
  <c r="W47" i="1"/>
  <c r="W43" i="1"/>
  <c r="W42" i="1"/>
  <c r="W41" i="1"/>
  <c r="W40" i="1"/>
  <c r="W39" i="1"/>
  <c r="W31" i="1"/>
  <c r="W32" i="1"/>
  <c r="W34" i="1"/>
  <c r="W35" i="1"/>
  <c r="W49" i="1" l="1"/>
  <c r="C83" i="1" s="1"/>
  <c r="W61" i="1"/>
  <c r="W68" i="1"/>
  <c r="W69" i="1" s="1"/>
  <c r="W44" i="1"/>
  <c r="C82" i="1" s="1"/>
  <c r="R36" i="1"/>
  <c r="R51" i="1" s="1"/>
  <c r="S30" i="1"/>
  <c r="C90" i="1" l="1"/>
  <c r="T30" i="1"/>
  <c r="S36" i="1"/>
  <c r="S51" i="1" s="1"/>
  <c r="C76" i="1"/>
  <c r="C89" i="1"/>
  <c r="C92" i="1" l="1"/>
  <c r="U30" i="1"/>
  <c r="T36" i="1"/>
  <c r="T51" i="1" s="1"/>
  <c r="V30" i="1" l="1"/>
  <c r="U36" i="1"/>
  <c r="U51" i="1" s="1"/>
  <c r="V36" i="1" l="1"/>
  <c r="V51" i="1" s="1"/>
  <c r="W30" i="1"/>
  <c r="W36" i="1"/>
  <c r="C81" i="1" l="1"/>
  <c r="C85" i="1" s="1"/>
  <c r="W51" i="1"/>
  <c r="C75" i="1" s="1"/>
</calcChain>
</file>

<file path=xl/sharedStrings.xml><?xml version="1.0" encoding="utf-8"?>
<sst xmlns="http://schemas.openxmlformats.org/spreadsheetml/2006/main" count="154" uniqueCount="84">
  <si>
    <t>General Assumptions:</t>
  </si>
  <si>
    <t>YEAR 1</t>
  </si>
  <si>
    <t>YEAR 2</t>
  </si>
  <si>
    <t>Stratum 1</t>
  </si>
  <si>
    <t>Stratum 2</t>
  </si>
  <si>
    <t>Stratum 3</t>
  </si>
  <si>
    <t>Stratum 4</t>
  </si>
  <si>
    <t>Stratum 5</t>
  </si>
  <si>
    <t>Totals</t>
  </si>
  <si>
    <t>Unit</t>
  </si>
  <si>
    <t>Land preparation</t>
  </si>
  <si>
    <t>Seedlings</t>
  </si>
  <si>
    <t>Planting</t>
  </si>
  <si>
    <t>…</t>
  </si>
  <si>
    <t>Please add or delete lines below as needed</t>
  </si>
  <si>
    <t>TASK</t>
  </si>
  <si>
    <t>Sub-total</t>
  </si>
  <si>
    <t>Total</t>
  </si>
  <si>
    <t>SUMMARY</t>
  </si>
  <si>
    <t>BUDGET</t>
  </si>
  <si>
    <t>TOTAL COSTS</t>
  </si>
  <si>
    <t>COSTS</t>
  </si>
  <si>
    <t>COST CATEGORIES</t>
  </si>
  <si>
    <t>TOTAL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</si>
  <si>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</si>
  <si>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</si>
  <si>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</si>
  <si>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</si>
  <si>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</si>
  <si>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</si>
  <si>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</si>
  <si>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</si>
  <si>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</si>
  <si>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</si>
  <si>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</si>
  <si>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</si>
  <si>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</si>
  <si>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</si>
  <si>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</si>
  <si>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</si>
  <si>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</si>
  <si>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</si>
  <si>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$ per hectare</t>
  </si>
  <si>
    <t>Harvesting</t>
  </si>
  <si>
    <t>Carbon price</t>
  </si>
  <si>
    <t>$ per ton of CO2</t>
  </si>
  <si>
    <t>Inflation</t>
  </si>
  <si>
    <t>%</t>
  </si>
  <si>
    <t>FIXED COSTS</t>
  </si>
  <si>
    <t>e.g. office rent</t>
  </si>
  <si>
    <t>e.g. permanent employees</t>
  </si>
  <si>
    <t>e.g. PDD development</t>
  </si>
  <si>
    <t>e.g. external carbon audits (validation / verification)</t>
  </si>
  <si>
    <t>e.g. monitoring</t>
  </si>
  <si>
    <t>Cost item</t>
  </si>
  <si>
    <t>VARIABLE COSTS</t>
  </si>
  <si>
    <t>e.g. land preparation</t>
  </si>
  <si>
    <t>e.g. planting</t>
  </si>
  <si>
    <t>e.g. maintenance</t>
  </si>
  <si>
    <t>e.g. harvesting</t>
  </si>
  <si>
    <t>FINANCING COSTS</t>
  </si>
  <si>
    <t>e.g. loan interests</t>
  </si>
  <si>
    <t>INCOME</t>
  </si>
  <si>
    <t>Carbon revenue</t>
  </si>
  <si>
    <t xml:space="preserve">e.g. carbon units generate </t>
  </si>
  <si>
    <t>e.g. carbon revenue</t>
  </si>
  <si>
    <t>Task</t>
  </si>
  <si>
    <t>Other income streams</t>
  </si>
  <si>
    <t>Financing required/secure</t>
  </si>
  <si>
    <t>Please calculate the total financing required by the project (e.g. finance required until break-even) and indicate the volumes already secured and yet to be raised.</t>
  </si>
  <si>
    <t>TOTAL INCOME</t>
  </si>
  <si>
    <t>FINANCE TYPE</t>
  </si>
  <si>
    <t xml:space="preserve">TOTAL NEED </t>
  </si>
  <si>
    <t>SECURED</t>
  </si>
  <si>
    <t>TO BE RAISED</t>
  </si>
  <si>
    <t>Equity</t>
  </si>
  <si>
    <t>Debt</t>
  </si>
  <si>
    <t>INCOME CATEGORIES</t>
  </si>
  <si>
    <t>Income item</t>
  </si>
  <si>
    <t>Please summarise here any high level assumptions that you consider important for understanding your Budget.</t>
  </si>
  <si>
    <t>ANNEX 7: PROJECT FINANCING TEMPLATE</t>
  </si>
  <si>
    <r>
      <t xml:space="preserve">Implementation schedule </t>
    </r>
    <r>
      <rPr>
        <b/>
        <sz val="10"/>
        <color theme="5"/>
        <rFont val="Calibri"/>
        <family val="2"/>
        <scheme val="minor"/>
      </rPr>
      <t>(hectares planted/implemented per stratum per year)</t>
    </r>
  </si>
  <si>
    <r>
      <t xml:space="preserve">Restoration activities  </t>
    </r>
    <r>
      <rPr>
        <b/>
        <sz val="10"/>
        <color theme="5"/>
        <rFont val="Calibri"/>
        <family val="2"/>
        <scheme val="minor"/>
      </rPr>
      <t>(examples below, please define and expand as needed)</t>
    </r>
  </si>
  <si>
    <t>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</si>
</sst>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000_);_(&quot;$&quot;* \(#,##0.0000\);_(&quot;$&quot;* &quot;-&quot;??_);_(@_)"/>
    <numFmt numFmtId="167" formatCode="_(&quot;$&quot;* #,##0_);_(&quot;$&quot;* \(#,##0\);_(&quot;$&quot;* &quot;-&quot;??_);_(@_)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4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22"/>
      <color theme="4"/>
      <name val="Arial"/>
      <family val="2"/>
    </font>
    <font>
      <b/>
      <sz val="10"/>
      <color theme="3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115B50"/>
        <bgColor indexed="64"/>
      </patternFill>
    </fill>
    <fill>
      <patternFill patternType="solid">
        <fgColor rgb="FF198979"/>
        <bgColor indexed="64"/>
      </patternFill>
    </fill>
  </fills>
  <borders count="11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92">
    <xf numFmtId="0" fontId="0" fillId="0" borderId="0" xfId="0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horizontal="right" vertical="center" wrapText="1" indent="1"/>
    </xf>
    <xf numFmtId="0" fontId="10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 indent="1"/>
    </xf>
    <xf numFmtId="164" fontId="7" fillId="3" borderId="2" xfId="1" applyFont="1" applyFill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164" fontId="7" fillId="2" borderId="1" xfId="1" applyFont="1" applyFill="1" applyBorder="1" applyAlignment="1">
      <alignment vertical="center" wrapText="1"/>
    </xf>
    <xf numFmtId="0" fontId="12" fillId="7" borderId="0" xfId="0" applyFont="1" applyFill="1"/>
    <xf numFmtId="0" fontId="10" fillId="8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/>
    </xf>
    <xf numFmtId="0" fontId="12" fillId="0" borderId="0" xfId="0" applyFont="1"/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4" fillId="0" borderId="0" xfId="0" applyFont="1"/>
    <xf numFmtId="167" fontId="7" fillId="0" borderId="1" xfId="1" applyNumberFormat="1" applyFont="1" applyFill="1" applyBorder="1" applyAlignment="1">
      <alignment horizontal="center" vertical="center" wrapText="1"/>
    </xf>
    <xf numFmtId="165" fontId="7" fillId="0" borderId="1" xfId="12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20" fillId="10" borderId="0" xfId="0" applyFont="1" applyFill="1" applyAlignment="1">
      <alignment horizontal="left" vertical="top"/>
    </xf>
    <xf numFmtId="0" fontId="10" fillId="10" borderId="0" xfId="0" applyFont="1" applyFill="1" applyAlignment="1">
      <alignment horizontal="left" vertical="top" wrapText="1"/>
    </xf>
    <xf numFmtId="0" fontId="21" fillId="10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horizontal="left" vertical="center" wrapText="1"/>
    </xf>
    <xf numFmtId="165" fontId="11" fillId="11" borderId="0" xfId="0" applyNumberFormat="1" applyFont="1" applyFill="1" applyAlignment="1">
      <alignment horizontal="left" vertical="center" wrapText="1"/>
    </xf>
    <xf numFmtId="165" fontId="10" fillId="11" borderId="0" xfId="0" applyNumberFormat="1" applyFont="1" applyFill="1" applyAlignment="1">
      <alignment wrapText="1"/>
    </xf>
    <xf numFmtId="165" fontId="10" fillId="11" borderId="0" xfId="0" applyNumberFormat="1" applyFont="1" applyFill="1" applyAlignment="1">
      <alignment horizontal="left" vertical="center" wrapText="1"/>
    </xf>
    <xf numFmtId="165" fontId="13" fillId="9" borderId="0" xfId="12" applyFont="1" applyFill="1" applyAlignment="1">
      <alignment horizontal="left" vertical="center" wrapText="1"/>
    </xf>
    <xf numFmtId="165" fontId="7" fillId="9" borderId="0" xfId="12" applyFont="1" applyFill="1" applyAlignment="1">
      <alignment wrapText="1"/>
    </xf>
    <xf numFmtId="0" fontId="7" fillId="9" borderId="0" xfId="0" applyFont="1" applyFill="1" applyAlignment="1">
      <alignment horizontal="left" vertical="top"/>
    </xf>
    <xf numFmtId="0" fontId="7" fillId="9" borderId="0" xfId="0" applyFont="1" applyFill="1" applyAlignment="1">
      <alignment horizontal="left" vertical="center" wrapText="1"/>
    </xf>
    <xf numFmtId="0" fontId="22" fillId="10" borderId="0" xfId="0" applyFont="1" applyFill="1" applyAlignment="1">
      <alignment horizontal="left" vertical="center" wrapText="1"/>
    </xf>
    <xf numFmtId="0" fontId="21" fillId="10" borderId="0" xfId="0" applyFont="1" applyFill="1" applyAlignment="1">
      <alignment horizontal="left" vertical="center" wrapText="1"/>
    </xf>
    <xf numFmtId="165" fontId="7" fillId="9" borderId="0" xfId="12" applyFont="1" applyFill="1" applyAlignment="1">
      <alignment horizontal="left" vertical="center" wrapText="1"/>
    </xf>
    <xf numFmtId="0" fontId="11" fillId="11" borderId="0" xfId="0" applyFont="1" applyFill="1" applyAlignment="1">
      <alignment horizontal="left" vertical="top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left" vertical="center" wrapText="1" indent="2"/>
    </xf>
    <xf numFmtId="0" fontId="7" fillId="9" borderId="7" xfId="0" applyFont="1" applyFill="1" applyBorder="1" applyAlignment="1">
      <alignment horizontal="left" vertical="center" wrapText="1" indent="1"/>
    </xf>
    <xf numFmtId="0" fontId="11" fillId="9" borderId="0" xfId="0" applyFont="1" applyFill="1" applyAlignment="1">
      <alignment horizontal="left" vertical="center" wrapText="1" indent="1"/>
    </xf>
    <xf numFmtId="0" fontId="7" fillId="9" borderId="0" xfId="0" applyFont="1" applyFill="1" applyAlignment="1">
      <alignment horizontal="left" vertical="center" wrapText="1" indent="1"/>
    </xf>
    <xf numFmtId="164" fontId="11" fillId="9" borderId="0" xfId="1" applyFont="1" applyFill="1" applyBorder="1" applyAlignment="1">
      <alignment vertical="center" wrapText="1"/>
    </xf>
    <xf numFmtId="167" fontId="7" fillId="0" borderId="10" xfId="1" applyNumberFormat="1" applyFont="1" applyFill="1" applyBorder="1" applyAlignment="1">
      <alignment horizontal="center" vertical="center" wrapText="1"/>
    </xf>
    <xf numFmtId="167" fontId="15" fillId="0" borderId="10" xfId="0" applyNumberFormat="1" applyFont="1" applyBorder="1" applyAlignment="1">
      <alignment horizontal="center" vertical="center" wrapText="1"/>
    </xf>
    <xf numFmtId="166" fontId="7" fillId="0" borderId="10" xfId="1" applyNumberFormat="1" applyFont="1" applyFill="1" applyBorder="1" applyAlignment="1">
      <alignment horizontal="center" vertical="center" wrapText="1"/>
    </xf>
    <xf numFmtId="164" fontId="21" fillId="11" borderId="9" xfId="1" applyFont="1" applyFill="1" applyBorder="1" applyAlignment="1">
      <alignment vertical="center" wrapText="1"/>
    </xf>
    <xf numFmtId="0" fontId="11" fillId="11" borderId="0" xfId="0" applyFont="1" applyFill="1" applyAlignment="1">
      <alignment horizontal="center" vertical="center" wrapText="1"/>
    </xf>
    <xf numFmtId="0" fontId="11" fillId="11" borderId="0" xfId="0" applyFont="1" applyFill="1" applyAlignment="1">
      <alignment vertical="center" wrapText="1"/>
    </xf>
    <xf numFmtId="164" fontId="7" fillId="11" borderId="0" xfId="1" applyFont="1" applyFill="1" applyBorder="1" applyAlignment="1">
      <alignment vertical="center" wrapText="1"/>
    </xf>
    <xf numFmtId="0" fontId="11" fillId="11" borderId="0" xfId="0" applyFont="1" applyFill="1" applyAlignment="1">
      <alignment horizontal="left" vertical="center" wrapText="1" indent="1"/>
    </xf>
    <xf numFmtId="0" fontId="7" fillId="11" borderId="0" xfId="0" applyFont="1" applyFill="1" applyAlignment="1">
      <alignment horizontal="left" vertical="center" wrapText="1" indent="1"/>
    </xf>
    <xf numFmtId="167" fontId="7" fillId="9" borderId="0" xfId="1" applyNumberFormat="1" applyFont="1" applyFill="1" applyAlignment="1">
      <alignment horizontal="center" vertical="center" wrapText="1"/>
    </xf>
    <xf numFmtId="0" fontId="10" fillId="10" borderId="4" xfId="0" applyFont="1" applyFill="1" applyBorder="1" applyAlignment="1">
      <alignment horizontal="left" vertical="center" wrapText="1" indent="1"/>
    </xf>
    <xf numFmtId="167" fontId="10" fillId="10" borderId="3" xfId="0" applyNumberFormat="1" applyFont="1" applyFill="1" applyBorder="1" applyAlignment="1">
      <alignment horizontal="left" vertical="center" wrapText="1" indent="1"/>
    </xf>
    <xf numFmtId="164" fontId="10" fillId="10" borderId="3" xfId="1" applyFont="1" applyFill="1" applyBorder="1" applyAlignment="1">
      <alignment vertical="center" wrapText="1"/>
    </xf>
    <xf numFmtId="166" fontId="10" fillId="10" borderId="3" xfId="0" applyNumberFormat="1" applyFont="1" applyFill="1" applyBorder="1" applyAlignment="1">
      <alignment horizontal="left" vertical="center" wrapText="1" indent="1"/>
    </xf>
    <xf numFmtId="0" fontId="7" fillId="9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vertical="center" wrapText="1"/>
    </xf>
    <xf numFmtId="164" fontId="11" fillId="9" borderId="0" xfId="0" applyNumberFormat="1" applyFont="1" applyFill="1" applyAlignment="1">
      <alignment vertical="center" wrapText="1"/>
    </xf>
    <xf numFmtId="164" fontId="7" fillId="9" borderId="0" xfId="0" applyNumberFormat="1" applyFont="1" applyFill="1" applyAlignment="1">
      <alignment vertical="center" wrapText="1"/>
    </xf>
    <xf numFmtId="0" fontId="10" fillId="10" borderId="3" xfId="0" applyFont="1" applyFill="1" applyBorder="1" applyAlignment="1">
      <alignment horizontal="left" vertical="center" wrapText="1" indent="1"/>
    </xf>
    <xf numFmtId="0" fontId="10" fillId="10" borderId="3" xfId="0" applyFont="1" applyFill="1" applyBorder="1" applyAlignment="1">
      <alignment horizontal="right" vertical="center" wrapText="1" indent="1"/>
    </xf>
    <xf numFmtId="0" fontId="7" fillId="9" borderId="0" xfId="0" applyFont="1" applyFill="1" applyAlignment="1">
      <alignment horizontal="left" vertical="center" wrapText="1" indent="2"/>
    </xf>
    <xf numFmtId="0" fontId="7" fillId="9" borderId="0" xfId="0" applyFont="1" applyFill="1" applyAlignment="1">
      <alignment wrapText="1"/>
    </xf>
    <xf numFmtId="0" fontId="10" fillId="8" borderId="3" xfId="0" applyFont="1" applyFill="1" applyBorder="1" applyAlignment="1">
      <alignment horizontal="left" vertical="center" wrapText="1" indent="1"/>
    </xf>
    <xf numFmtId="0" fontId="10" fillId="6" borderId="6" xfId="0" applyFont="1" applyFill="1" applyBorder="1" applyAlignment="1">
      <alignment horizontal="left" vertical="center" wrapText="1" indent="1"/>
    </xf>
    <xf numFmtId="0" fontId="10" fillId="11" borderId="7" xfId="0" applyFont="1" applyFill="1" applyBorder="1" applyAlignment="1">
      <alignment horizontal="left" vertical="center" wrapText="1" indent="1"/>
    </xf>
    <xf numFmtId="0" fontId="10" fillId="11" borderId="0" xfId="0" applyFont="1" applyFill="1" applyAlignment="1">
      <alignment horizontal="left" vertical="center" wrapText="1" indent="1"/>
    </xf>
    <xf numFmtId="0" fontId="21" fillId="11" borderId="0" xfId="0" applyFont="1" applyFill="1" applyAlignment="1">
      <alignment horizontal="left" vertical="center" wrapText="1" indent="1"/>
    </xf>
    <xf numFmtId="0" fontId="10" fillId="11" borderId="0" xfId="0" applyFont="1" applyFill="1" applyAlignment="1">
      <alignment horizontal="center" vertical="center" wrapText="1"/>
    </xf>
    <xf numFmtId="0" fontId="10" fillId="11" borderId="0" xfId="0" applyFont="1" applyFill="1" applyAlignment="1">
      <alignment vertical="center" wrapText="1"/>
    </xf>
    <xf numFmtId="164" fontId="21" fillId="11" borderId="0" xfId="1" applyFont="1" applyFill="1" applyBorder="1" applyAlignment="1">
      <alignment vertical="center" wrapText="1"/>
    </xf>
    <xf numFmtId="0" fontId="21" fillId="11" borderId="0" xfId="0" applyFont="1" applyFill="1" applyAlignment="1">
      <alignment horizontal="center" vertical="center" wrapText="1"/>
    </xf>
    <xf numFmtId="0" fontId="21" fillId="11" borderId="0" xfId="0" applyFont="1" applyFill="1" applyAlignment="1">
      <alignment vertical="center" wrapText="1"/>
    </xf>
    <xf numFmtId="164" fontId="21" fillId="11" borderId="0" xfId="0" applyNumberFormat="1" applyFont="1" applyFill="1" applyAlignment="1">
      <alignment vertical="center" wrapText="1"/>
    </xf>
    <xf numFmtId="0" fontId="7" fillId="7" borderId="0" xfId="0" applyFont="1" applyFill="1" applyAlignment="1">
      <alignment wrapText="1"/>
    </xf>
    <xf numFmtId="0" fontId="16" fillId="8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7" fillId="9" borderId="0" xfId="0" applyFont="1" applyFill="1" applyAlignment="1">
      <alignment horizontal="left" vertical="top" wrapText="1"/>
    </xf>
  </cellXfs>
  <cellStyles count="13">
    <cellStyle name="Comma" xfId="12" builtinId="3"/>
    <cellStyle name="Currency" xfId="1" builtinId="4"/>
    <cellStyle name="Followed Hyperlink" xfId="2" builtinId="9" hidden="1"/>
    <cellStyle name="Followed Hyperlink" xfId="10" builtinId="9" hidden="1"/>
    <cellStyle name="Followed Hyperlink" xfId="4" builtinId="9" hidden="1"/>
    <cellStyle name="Followed Hyperlink" xfId="5" builtinId="9" hidden="1"/>
    <cellStyle name="Followed Hyperlink" xfId="3" builtinId="9" hidden="1"/>
    <cellStyle name="Followed Hyperlink" xfId="8" builtinId="9" hidden="1"/>
    <cellStyle name="Followed Hyperlink" xfId="7" builtinId="9" hidden="1"/>
    <cellStyle name="Followed Hyperlink" xfId="9" builtinId="9" hidden="1"/>
    <cellStyle name="Followed Hyperlink" xfId="6" builtinId="9" hidden="1"/>
    <cellStyle name="Normal" xfId="0" builtinId="0"/>
    <cellStyle name="Normal 2" xfId="11" xr:uid="{00000000-0005-0000-0000-00000B000000}"/>
  </cellStyles>
  <dxfs count="0"/>
  <tableStyles count="0" defaultTableStyle="TableStyleMedium9" defaultPivotStyle="PivotStyleMedium4"/>
  <colors>
    <mruColors>
      <color rgb="FF198979"/>
      <color rgb="FF115B50"/>
      <color rgb="FFEAEEF3"/>
      <color rgb="FFEA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778438</xdr:colOff>
      <xdr:row>1</xdr:row>
      <xdr:rowOff>23772</xdr:rowOff>
    </xdr:from>
    <xdr:to>
      <xdr:col>10</xdr:col>
      <xdr:colOff>1021977</xdr:colOff>
      <xdr:row>5</xdr:row>
      <xdr:rowOff>995083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E6D1B4-65B4-44AA-B6D0-52DD838E66E2}"/>
            </a:ext>
          </a:extLst>
        </xdr:cNvPr>
        <xdr:cNvSpPr txBox="1"/>
      </xdr:nvSpPr>
      <xdr:spPr>
        <a:xfrm>
          <a:off x="9474203" y="660266"/>
          <a:ext cx="3390150" cy="4351005"/>
        </a:xfrm>
        <a:prstGeom prst="rect">
          <a:avLst/>
        </a:prstGeom>
        <a:solidFill>
          <a:srgbClr val="115B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kern="1200"/>
        </a:p>
        <a:p>
          <a:endParaRPr lang="en-US" sz="1100" kern="1200"/>
        </a:p>
        <a:p>
          <a:r>
            <a:rPr lang="en-US" sz="1100" b="1" kern="1200">
              <a:solidFill>
                <a:schemeClr val="bg1"/>
              </a:solidFill>
            </a:rPr>
            <a:t>	</a:t>
          </a:r>
          <a:br>
            <a:rPr lang="en-US"/>
          </a:br>
          <a:endParaRPr lang="en-US" sz="1100" kern="1200"/>
        </a:p>
        <a:p>
          <a:endParaRPr lang="en-US" sz="1100" kern="1200"/>
        </a:p>
        <a:p>
          <a:r>
            <a:rPr lang="en-US" sz="1100" kern="1200"/>
            <a:t>. </a:t>
          </a:r>
        </a:p>
      </xdr:txBody>
    </xdr:sp>
    <xdr:clientData/>
  </xdr:twoCellAnchor>
  <xdr:twoCellAnchor>
    <xdr:from>
      <xdr:col>1</xdr:col>
      <xdr:colOff>852309</xdr:colOff>
      <xdr:row>2</xdr:row>
      <xdr:rowOff>385140</xdr:rowOff>
    </xdr:from>
    <xdr:to>
      <xdr:col>8</xdr:col>
      <xdr:colOff>129267</xdr:colOff>
      <xdr:row>3</xdr:row>
      <xdr:rowOff>231321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2E215B-31D7-49AA-98F8-38CBA71574DA}"/>
            </a:ext>
          </a:extLst>
        </xdr:cNvPr>
        <xdr:cNvSpPr txBox="1"/>
      </xdr:nvSpPr>
      <xdr:spPr>
        <a:xfrm>
          <a:off x="1104042" y="1133533"/>
          <a:ext cx="8801958" cy="253359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template is the base for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financing budget and refers to the nature-based carbon project lifetime, as requested in </a:t>
          </a:r>
          <a: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Section D: Grant budget and Project financing 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 the Concept Note. </a:t>
          </a:r>
          <a:endParaRPr lang="en-US">
            <a:effectLst/>
          </a:endParaRPr>
        </a:p>
        <a:p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budget should be submitted in EUR. </a:t>
          </a:r>
        </a:p>
        <a:p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add rows as needed to detail the estimated costs for each budget category.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estimate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area size dependent costs associated with the restoration activities, use the sub-tables below, by multiplying the number of hectares treated in a specifc Stratum with the corresponding treatment or restoration activity cost per hectare. </a:t>
          </a:r>
          <a:endParaRPr lang="en-GB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included numbers are only example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numbers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illustrate the function of the included equations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They do not reflect actual values, and shoud be adjusted accordingly for the financing of the nature-based carbon project lifetime.</a:t>
          </a:r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 further information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see </a:t>
          </a: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Chapter 2.3.2. “Project financing: Carbon-biodiversity project financing plan and scale up”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the Guidelines for Applicants.</a:t>
          </a:r>
          <a:endParaRPr lang="en-GB" sz="1100" b="0" i="0" kern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kern="1200"/>
        </a:p>
        <a:p>
          <a:endParaRPr lang="en-US" sz="1100" kern="1200"/>
        </a:p>
        <a:p>
          <a:endParaRPr lang="en-US" sz="1100" kern="1200"/>
        </a:p>
        <a:p>
          <a:endParaRPr lang="en-US" sz="1100" kern="1200"/>
        </a:p>
        <a:p>
          <a:endParaRPr lang="en-US" sz="1100" kern="1200"/>
        </a:p>
        <a:p>
          <a:r>
            <a:rPr lang="en-US" sz="1100" kern="1200"/>
            <a:t>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W92"/>
  <sheetViews>
    <sheetView showGridLines="0" tabSelected="1" zoomScale="70" zoomScaleNormal="70" workbookViewId="0">
      <pane ySplit="1" topLeftCell="A2" activePane="bottomLeft" state="frozen"/>
      <selection pane="bottomLeft" activeCell="B4" sqref="A4:XFD4"/>
    </sheetView>
  </sheetViews>
  <sheetFormatPr defaultColWidth="10.8125" defaultRowHeight="13.15" x14ac:dyDescent="0.4"/>
  <cols>
    <col min="1" max="1" width="3.3125" style="4" customWidth="1"/>
    <col min="2" max="2" width="42" style="4" bestFit="1" customWidth="1"/>
    <col min="3" max="23" width="13.8125" style="4" customWidth="1"/>
    <col min="24" max="24" width="3.3125" style="4" customWidth="1"/>
    <col min="25" max="16384" width="10.8125" style="4"/>
  </cols>
  <sheetData>
    <row r="1" spans="2:23" ht="50.1" customHeight="1" x14ac:dyDescent="0.85">
      <c r="B1" s="18" t="s">
        <v>80</v>
      </c>
      <c r="C1" s="18"/>
      <c r="D1" s="87"/>
      <c r="E1" s="87"/>
      <c r="F1" s="87"/>
      <c r="G1" s="87"/>
      <c r="H1" s="87"/>
      <c r="I1" s="87"/>
      <c r="J1" s="87"/>
      <c r="K1" s="8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3" ht="9" customHeight="1" x14ac:dyDescent="0.85">
      <c r="B2" s="21"/>
      <c r="C2" s="22"/>
    </row>
    <row r="3" spans="2:23" ht="211.8" customHeight="1" x14ac:dyDescent="0.4">
      <c r="B3" s="88" t="s">
        <v>83</v>
      </c>
      <c r="C3" s="90"/>
      <c r="D3" s="90"/>
      <c r="E3" s="90"/>
      <c r="F3" s="90"/>
      <c r="G3" s="90"/>
      <c r="H3" s="9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ht="25.25" customHeight="1" x14ac:dyDescent="0.4">
      <c r="B4" s="28"/>
      <c r="C4" s="29"/>
      <c r="D4" s="29"/>
      <c r="E4" s="29"/>
      <c r="F4" s="29"/>
      <c r="G4" s="29"/>
      <c r="H4" s="30"/>
      <c r="I4" s="27"/>
      <c r="J4" s="27"/>
      <c r="K4" s="2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19.8" customHeight="1" x14ac:dyDescent="0.4">
      <c r="B5" s="31"/>
      <c r="C5" s="31"/>
      <c r="D5" s="31"/>
      <c r="E5" s="31"/>
      <c r="F5" s="31"/>
      <c r="G5" s="31"/>
      <c r="H5" s="31"/>
      <c r="I5" s="27"/>
      <c r="J5" s="27"/>
      <c r="K5" s="2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190.8" customHeight="1" x14ac:dyDescent="0.4">
      <c r="B6" s="32" t="s">
        <v>0</v>
      </c>
      <c r="C6" s="91" t="s">
        <v>79</v>
      </c>
      <c r="D6" s="91"/>
      <c r="E6" s="91"/>
      <c r="F6" s="91"/>
      <c r="G6" s="91"/>
      <c r="H6" s="3"/>
      <c r="I6" s="3"/>
      <c r="J6" s="3"/>
      <c r="K6" s="3"/>
      <c r="L6" s="3"/>
      <c r="M6" s="3"/>
      <c r="N6" s="3"/>
    </row>
    <row r="7" spans="2:23" ht="52.25" customHeight="1" x14ac:dyDescent="0.4"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ht="26.25" x14ac:dyDescent="0.4">
      <c r="B8" s="35" t="s">
        <v>81</v>
      </c>
      <c r="C8" s="34" t="s">
        <v>1</v>
      </c>
      <c r="D8" s="34" t="s">
        <v>2</v>
      </c>
      <c r="E8" s="34" t="s">
        <v>24</v>
      </c>
      <c r="F8" s="34" t="s">
        <v>25</v>
      </c>
      <c r="G8" s="34" t="s">
        <v>26</v>
      </c>
      <c r="H8" s="34" t="s">
        <v>27</v>
      </c>
      <c r="I8" s="34" t="s">
        <v>28</v>
      </c>
      <c r="J8" s="34" t="s">
        <v>29</v>
      </c>
      <c r="K8" s="34" t="s">
        <v>30</v>
      </c>
      <c r="L8" s="34" t="s">
        <v>31</v>
      </c>
      <c r="M8" s="34" t="s">
        <v>32</v>
      </c>
      <c r="N8" s="34" t="s">
        <v>33</v>
      </c>
      <c r="O8" s="34" t="s">
        <v>34</v>
      </c>
      <c r="P8" s="34" t="s">
        <v>35</v>
      </c>
      <c r="Q8" s="34" t="s">
        <v>36</v>
      </c>
      <c r="R8" s="34" t="s">
        <v>37</v>
      </c>
      <c r="S8" s="34" t="s">
        <v>38</v>
      </c>
      <c r="T8" s="34" t="s">
        <v>39</v>
      </c>
      <c r="U8" s="34" t="s">
        <v>40</v>
      </c>
      <c r="V8" s="34" t="s">
        <v>41</v>
      </c>
      <c r="W8" s="34" t="s">
        <v>8</v>
      </c>
    </row>
    <row r="9" spans="2:23" s="23" customFormat="1" x14ac:dyDescent="0.4">
      <c r="B9" s="41" t="s">
        <v>3</v>
      </c>
      <c r="C9" s="39">
        <v>100</v>
      </c>
      <c r="D9" s="40">
        <v>200</v>
      </c>
      <c r="E9" s="40">
        <v>0</v>
      </c>
      <c r="F9" s="40">
        <v>500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37">
        <f>SUM(C9:V9)</f>
        <v>800</v>
      </c>
    </row>
    <row r="10" spans="2:23" s="23" customFormat="1" x14ac:dyDescent="0.4">
      <c r="B10" s="41" t="s">
        <v>4</v>
      </c>
      <c r="C10" s="39">
        <v>0</v>
      </c>
      <c r="D10" s="40">
        <v>100</v>
      </c>
      <c r="E10" s="40">
        <v>100</v>
      </c>
      <c r="F10" s="40">
        <v>0</v>
      </c>
      <c r="G10" s="40">
        <v>200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37">
        <f t="shared" ref="W10:W13" si="0">SUM(C10:V10)</f>
        <v>400</v>
      </c>
    </row>
    <row r="11" spans="2:23" s="23" customFormat="1" x14ac:dyDescent="0.4">
      <c r="B11" s="41" t="s">
        <v>5</v>
      </c>
      <c r="C11" s="39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37">
        <f t="shared" si="0"/>
        <v>0</v>
      </c>
    </row>
    <row r="12" spans="2:23" s="23" customFormat="1" x14ac:dyDescent="0.4">
      <c r="B12" s="41" t="s">
        <v>6</v>
      </c>
      <c r="C12" s="39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37">
        <f t="shared" si="0"/>
        <v>0</v>
      </c>
    </row>
    <row r="13" spans="2:23" s="23" customFormat="1" x14ac:dyDescent="0.4">
      <c r="B13" s="41" t="s">
        <v>7</v>
      </c>
      <c r="C13" s="39"/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37">
        <f t="shared" si="0"/>
        <v>0</v>
      </c>
    </row>
    <row r="14" spans="2:23" s="23" customFormat="1" x14ac:dyDescent="0.4">
      <c r="B14" s="46" t="s">
        <v>8</v>
      </c>
      <c r="C14" s="36">
        <f>SUM(C9:C13)</f>
        <v>100</v>
      </c>
      <c r="D14" s="36">
        <f t="shared" ref="D14:W14" si="1">SUM(D9:D13)</f>
        <v>300</v>
      </c>
      <c r="E14" s="36">
        <f t="shared" si="1"/>
        <v>100</v>
      </c>
      <c r="F14" s="36">
        <f t="shared" si="1"/>
        <v>500</v>
      </c>
      <c r="G14" s="36">
        <f t="shared" si="1"/>
        <v>200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0</v>
      </c>
      <c r="U14" s="36">
        <f t="shared" si="1"/>
        <v>0</v>
      </c>
      <c r="V14" s="36">
        <f t="shared" si="1"/>
        <v>0</v>
      </c>
      <c r="W14" s="38">
        <f t="shared" si="1"/>
        <v>1200</v>
      </c>
    </row>
    <row r="15" spans="2:23" s="23" customFormat="1" ht="18" x14ac:dyDescent="0.4">
      <c r="B15" s="2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2:23" s="23" customFormat="1" ht="34.25" customHeight="1" x14ac:dyDescent="0.4">
      <c r="B16" s="33" t="s">
        <v>82</v>
      </c>
      <c r="C16" s="43"/>
      <c r="D16" s="44" t="s">
        <v>9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23" s="23" customFormat="1" ht="18" x14ac:dyDescent="0.4">
      <c r="B17" s="41" t="s">
        <v>10</v>
      </c>
      <c r="C17" s="45">
        <v>10</v>
      </c>
      <c r="D17" s="42" t="s">
        <v>42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2:23" s="23" customFormat="1" ht="18" x14ac:dyDescent="0.4">
      <c r="B18" s="41" t="s">
        <v>11</v>
      </c>
      <c r="C18" s="45">
        <v>0</v>
      </c>
      <c r="D18" s="42" t="s">
        <v>42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s="23" customFormat="1" ht="18" x14ac:dyDescent="0.4">
      <c r="B19" s="41" t="s">
        <v>12</v>
      </c>
      <c r="C19" s="45">
        <v>0</v>
      </c>
      <c r="D19" s="42" t="s">
        <v>42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s="23" customFormat="1" ht="18" x14ac:dyDescent="0.4">
      <c r="B20" s="41" t="s">
        <v>43</v>
      </c>
      <c r="C20" s="45">
        <v>0</v>
      </c>
      <c r="D20" s="42" t="s">
        <v>42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s="23" customFormat="1" ht="18" x14ac:dyDescent="0.4">
      <c r="B21" s="41" t="s">
        <v>44</v>
      </c>
      <c r="C21" s="45">
        <v>15</v>
      </c>
      <c r="D21" s="42" t="s">
        <v>45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2:23" s="23" customFormat="1" ht="18" x14ac:dyDescent="0.4">
      <c r="B22" s="41" t="s">
        <v>46</v>
      </c>
      <c r="C22" s="45">
        <v>2</v>
      </c>
      <c r="D22" s="42" t="s">
        <v>47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2:23" s="23" customFormat="1" ht="18" x14ac:dyDescent="0.4">
      <c r="B23" s="41" t="s">
        <v>13</v>
      </c>
      <c r="C23" s="45">
        <v>0</v>
      </c>
      <c r="D23" s="42" t="s">
        <v>13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2:23" s="23" customFormat="1" ht="18" x14ac:dyDescent="0.4">
      <c r="B24" s="41" t="s">
        <v>13</v>
      </c>
      <c r="C24" s="45">
        <v>0</v>
      </c>
      <c r="D24" s="42" t="s">
        <v>13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2:23" s="23" customFormat="1" ht="18" x14ac:dyDescent="0.4">
      <c r="B25" s="20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2:23" s="23" customFormat="1" ht="18" x14ac:dyDescent="0.4">
      <c r="B26" s="20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2:23" ht="26.55" customHeight="1" x14ac:dyDescent="0.4">
      <c r="B27" s="19" t="s">
        <v>21</v>
      </c>
      <c r="C27" s="24" t="s">
        <v>14</v>
      </c>
      <c r="W27" s="6" t="s">
        <v>19</v>
      </c>
    </row>
    <row r="28" spans="2:23" ht="20.100000000000001" customHeight="1" x14ac:dyDescent="0.4">
      <c r="B28" s="47" t="s">
        <v>15</v>
      </c>
      <c r="C28" s="48" t="s">
        <v>1</v>
      </c>
      <c r="D28" s="48" t="s">
        <v>2</v>
      </c>
      <c r="E28" s="48" t="s">
        <v>24</v>
      </c>
      <c r="F28" s="48" t="s">
        <v>25</v>
      </c>
      <c r="G28" s="48" t="s">
        <v>26</v>
      </c>
      <c r="H28" s="48" t="s">
        <v>27</v>
      </c>
      <c r="I28" s="48" t="s">
        <v>28</v>
      </c>
      <c r="J28" s="48" t="s">
        <v>29</v>
      </c>
      <c r="K28" s="48" t="s">
        <v>30</v>
      </c>
      <c r="L28" s="48" t="s">
        <v>31</v>
      </c>
      <c r="M28" s="48" t="s">
        <v>32</v>
      </c>
      <c r="N28" s="48" t="s">
        <v>33</v>
      </c>
      <c r="O28" s="48" t="s">
        <v>34</v>
      </c>
      <c r="P28" s="48" t="s">
        <v>35</v>
      </c>
      <c r="Q28" s="48" t="s">
        <v>36</v>
      </c>
      <c r="R28" s="48" t="s">
        <v>37</v>
      </c>
      <c r="S28" s="48" t="s">
        <v>38</v>
      </c>
      <c r="T28" s="48" t="s">
        <v>39</v>
      </c>
      <c r="U28" s="48" t="s">
        <v>40</v>
      </c>
      <c r="V28" s="48" t="s">
        <v>41</v>
      </c>
      <c r="W28" s="48" t="s">
        <v>23</v>
      </c>
    </row>
    <row r="29" spans="2:23" ht="20.100000000000001" customHeight="1" x14ac:dyDescent="0.4">
      <c r="B29" s="78" t="s">
        <v>48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80"/>
    </row>
    <row r="30" spans="2:23" ht="20.100000000000001" customHeight="1" x14ac:dyDescent="0.4">
      <c r="B30" s="49" t="s">
        <v>49</v>
      </c>
      <c r="C30" s="54">
        <v>20000</v>
      </c>
      <c r="D30" s="54">
        <f>C30+C30*$C$22/100</f>
        <v>20400</v>
      </c>
      <c r="E30" s="54">
        <f t="shared" ref="E30:V30" si="2">D30+D30*$C$22/100</f>
        <v>20808</v>
      </c>
      <c r="F30" s="54">
        <f t="shared" si="2"/>
        <v>21224.16</v>
      </c>
      <c r="G30" s="54">
        <f t="shared" si="2"/>
        <v>21648.643199999999</v>
      </c>
      <c r="H30" s="54">
        <f t="shared" si="2"/>
        <v>22081.616063999998</v>
      </c>
      <c r="I30" s="54">
        <f t="shared" si="2"/>
        <v>22523.24838528</v>
      </c>
      <c r="J30" s="54">
        <f t="shared" si="2"/>
        <v>22973.7133529856</v>
      </c>
      <c r="K30" s="54">
        <f t="shared" si="2"/>
        <v>23433.187620045312</v>
      </c>
      <c r="L30" s="54">
        <f t="shared" si="2"/>
        <v>23901.851372446217</v>
      </c>
      <c r="M30" s="54">
        <f t="shared" si="2"/>
        <v>24379.888399895142</v>
      </c>
      <c r="N30" s="54">
        <f t="shared" si="2"/>
        <v>24867.486167893047</v>
      </c>
      <c r="O30" s="54">
        <f t="shared" si="2"/>
        <v>25364.835891250907</v>
      </c>
      <c r="P30" s="54">
        <f t="shared" si="2"/>
        <v>25872.132609075925</v>
      </c>
      <c r="Q30" s="54">
        <f t="shared" si="2"/>
        <v>26389.575261257443</v>
      </c>
      <c r="R30" s="54">
        <f t="shared" si="2"/>
        <v>26917.366766482592</v>
      </c>
      <c r="S30" s="54">
        <f t="shared" si="2"/>
        <v>27455.714101812242</v>
      </c>
      <c r="T30" s="54">
        <f t="shared" si="2"/>
        <v>28004.828383848486</v>
      </c>
      <c r="U30" s="54">
        <f t="shared" si="2"/>
        <v>28564.924951525456</v>
      </c>
      <c r="V30" s="54">
        <f t="shared" si="2"/>
        <v>29136.223450555965</v>
      </c>
      <c r="W30" s="57">
        <f>SUM(C30:V30)</f>
        <v>485947.39597835433</v>
      </c>
    </row>
    <row r="31" spans="2:23" ht="20.100000000000001" customHeight="1" x14ac:dyDescent="0.4">
      <c r="B31" s="49" t="s">
        <v>50</v>
      </c>
      <c r="C31" s="54">
        <v>100000</v>
      </c>
      <c r="D31" s="54">
        <f>C31+C31*$C$22/100</f>
        <v>102000</v>
      </c>
      <c r="E31" s="54">
        <f>D31+D31*$C$22/100</f>
        <v>104040</v>
      </c>
      <c r="F31" s="54">
        <f>E31+E31*$C$22/100</f>
        <v>106120.8</v>
      </c>
      <c r="G31" s="54">
        <f t="shared" ref="G31:V31" si="3">F31+F31*$C$22/100</f>
        <v>108243.216</v>
      </c>
      <c r="H31" s="54">
        <f t="shared" si="3"/>
        <v>110408.08031999999</v>
      </c>
      <c r="I31" s="54">
        <f t="shared" si="3"/>
        <v>112616.24192639999</v>
      </c>
      <c r="J31" s="54">
        <f t="shared" si="3"/>
        <v>114868.56676492799</v>
      </c>
      <c r="K31" s="54">
        <f t="shared" si="3"/>
        <v>117165.93810022656</v>
      </c>
      <c r="L31" s="54">
        <f t="shared" si="3"/>
        <v>119509.25686223109</v>
      </c>
      <c r="M31" s="54">
        <f t="shared" si="3"/>
        <v>121899.44199947572</v>
      </c>
      <c r="N31" s="54">
        <f t="shared" si="3"/>
        <v>124337.43083946523</v>
      </c>
      <c r="O31" s="54">
        <f t="shared" si="3"/>
        <v>126824.17945625454</v>
      </c>
      <c r="P31" s="54">
        <f t="shared" si="3"/>
        <v>129360.66304537962</v>
      </c>
      <c r="Q31" s="54">
        <f t="shared" si="3"/>
        <v>131947.87630628722</v>
      </c>
      <c r="R31" s="54">
        <f t="shared" si="3"/>
        <v>134586.83383241296</v>
      </c>
      <c r="S31" s="54">
        <f t="shared" si="3"/>
        <v>137278.57050906122</v>
      </c>
      <c r="T31" s="54">
        <f t="shared" si="3"/>
        <v>140024.14191924245</v>
      </c>
      <c r="U31" s="54">
        <f t="shared" si="3"/>
        <v>142824.62475762729</v>
      </c>
      <c r="V31" s="54">
        <f t="shared" si="3"/>
        <v>145681.11725277983</v>
      </c>
      <c r="W31" s="57">
        <f t="shared" ref="W31:W35" si="4">SUM(C31:V31)</f>
        <v>2429736.9798917715</v>
      </c>
    </row>
    <row r="32" spans="2:23" ht="20.100000000000001" customHeight="1" x14ac:dyDescent="0.4">
      <c r="B32" s="49" t="s">
        <v>51</v>
      </c>
      <c r="C32" s="54">
        <v>0</v>
      </c>
      <c r="D32" s="54">
        <v>100000</v>
      </c>
      <c r="E32" s="54">
        <v>100000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7">
        <f t="shared" si="4"/>
        <v>200000</v>
      </c>
    </row>
    <row r="33" spans="2:23" ht="20.100000000000001" customHeight="1" x14ac:dyDescent="0.4">
      <c r="B33" s="49" t="s">
        <v>52</v>
      </c>
      <c r="C33" s="54">
        <v>0</v>
      </c>
      <c r="D33" s="54">
        <v>100000</v>
      </c>
      <c r="E33" s="54">
        <v>100000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7">
        <f t="shared" si="4"/>
        <v>200000</v>
      </c>
    </row>
    <row r="34" spans="2:23" ht="20.100000000000001" customHeight="1" x14ac:dyDescent="0.4">
      <c r="B34" s="49" t="s">
        <v>53</v>
      </c>
      <c r="C34" s="54">
        <v>0</v>
      </c>
      <c r="D34" s="54">
        <v>0</v>
      </c>
      <c r="E34" s="54">
        <v>0</v>
      </c>
      <c r="F34" s="54">
        <v>50000</v>
      </c>
      <c r="G34" s="54">
        <v>0</v>
      </c>
      <c r="H34" s="54">
        <v>50000</v>
      </c>
      <c r="I34" s="54">
        <v>0</v>
      </c>
      <c r="J34" s="54">
        <v>50000</v>
      </c>
      <c r="K34" s="54">
        <v>0</v>
      </c>
      <c r="L34" s="55">
        <v>50000</v>
      </c>
      <c r="M34" s="54">
        <v>0</v>
      </c>
      <c r="N34" s="55">
        <v>50000</v>
      </c>
      <c r="O34" s="54">
        <v>0</v>
      </c>
      <c r="P34" s="55">
        <v>50000</v>
      </c>
      <c r="Q34" s="54">
        <v>0</v>
      </c>
      <c r="R34" s="55">
        <v>50000</v>
      </c>
      <c r="S34" s="54">
        <v>0</v>
      </c>
      <c r="T34" s="55">
        <v>50000</v>
      </c>
      <c r="U34" s="54">
        <v>0</v>
      </c>
      <c r="V34" s="55">
        <v>50000</v>
      </c>
      <c r="W34" s="57">
        <f t="shared" si="4"/>
        <v>450000</v>
      </c>
    </row>
    <row r="35" spans="2:23" ht="20.100000000000001" customHeight="1" x14ac:dyDescent="0.4">
      <c r="B35" s="49" t="s">
        <v>54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7">
        <f t="shared" si="4"/>
        <v>0</v>
      </c>
    </row>
    <row r="36" spans="2:23" ht="20.100000000000001" customHeight="1" x14ac:dyDescent="0.4">
      <c r="B36" s="50" t="s">
        <v>16</v>
      </c>
      <c r="C36" s="63">
        <f>SUM(C30:C35)</f>
        <v>120000</v>
      </c>
      <c r="D36" s="63">
        <f t="shared" ref="D36:V36" si="5">SUM(D30:D35)</f>
        <v>322400</v>
      </c>
      <c r="E36" s="63">
        <f t="shared" si="5"/>
        <v>324848</v>
      </c>
      <c r="F36" s="63">
        <f t="shared" si="5"/>
        <v>177344.96000000002</v>
      </c>
      <c r="G36" s="63">
        <f t="shared" si="5"/>
        <v>129891.85920000001</v>
      </c>
      <c r="H36" s="63">
        <f t="shared" si="5"/>
        <v>182489.69638399998</v>
      </c>
      <c r="I36" s="63">
        <f t="shared" si="5"/>
        <v>135139.49031167998</v>
      </c>
      <c r="J36" s="63">
        <f t="shared" si="5"/>
        <v>187842.28011791359</v>
      </c>
      <c r="K36" s="63">
        <f t="shared" si="5"/>
        <v>140599.12572027187</v>
      </c>
      <c r="L36" s="63">
        <f t="shared" si="5"/>
        <v>193411.10823467732</v>
      </c>
      <c r="M36" s="63">
        <f t="shared" si="5"/>
        <v>146279.33039937087</v>
      </c>
      <c r="N36" s="63">
        <f t="shared" si="5"/>
        <v>199204.91700735828</v>
      </c>
      <c r="O36" s="63">
        <f t="shared" si="5"/>
        <v>152189.01534750545</v>
      </c>
      <c r="P36" s="63">
        <f t="shared" si="5"/>
        <v>205232.79565445555</v>
      </c>
      <c r="Q36" s="63">
        <f t="shared" si="5"/>
        <v>158337.45156754466</v>
      </c>
      <c r="R36" s="63">
        <f t="shared" si="5"/>
        <v>211504.20059889555</v>
      </c>
      <c r="S36" s="63">
        <f t="shared" si="5"/>
        <v>164734.28461087347</v>
      </c>
      <c r="T36" s="63">
        <f t="shared" si="5"/>
        <v>218028.97030309093</v>
      </c>
      <c r="U36" s="63">
        <f t="shared" si="5"/>
        <v>171389.54970915275</v>
      </c>
      <c r="V36" s="63">
        <f t="shared" si="5"/>
        <v>224817.34070333579</v>
      </c>
      <c r="W36" s="53">
        <f>SUM(W30:W35)</f>
        <v>3765684.3758701258</v>
      </c>
    </row>
    <row r="37" spans="2:23" ht="20.100000000000001" customHeight="1" x14ac:dyDescent="0.4">
      <c r="B37" s="50"/>
      <c r="C37" s="68"/>
      <c r="D37" s="69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53"/>
    </row>
    <row r="38" spans="2:23" ht="20.100000000000001" customHeight="1" x14ac:dyDescent="0.4">
      <c r="B38" s="78" t="s">
        <v>55</v>
      </c>
      <c r="C38" s="81"/>
      <c r="D38" s="82"/>
      <c r="E38" s="81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3"/>
    </row>
    <row r="39" spans="2:23" ht="20.100000000000001" customHeight="1" x14ac:dyDescent="0.4">
      <c r="B39" s="49" t="s">
        <v>56</v>
      </c>
      <c r="C39" s="54">
        <f>C9*$C$17</f>
        <v>1000</v>
      </c>
      <c r="D39" s="54">
        <f>D9*$C$17</f>
        <v>2000</v>
      </c>
      <c r="E39" s="54">
        <f t="shared" ref="E39:V39" si="6">E9*$C$17</f>
        <v>0</v>
      </c>
      <c r="F39" s="54">
        <f>F9*$C$17</f>
        <v>5000</v>
      </c>
      <c r="G39" s="54">
        <f t="shared" si="6"/>
        <v>0</v>
      </c>
      <c r="H39" s="54">
        <f t="shared" si="6"/>
        <v>0</v>
      </c>
      <c r="I39" s="54">
        <f t="shared" si="6"/>
        <v>0</v>
      </c>
      <c r="J39" s="54">
        <f t="shared" si="6"/>
        <v>0</v>
      </c>
      <c r="K39" s="54">
        <f t="shared" si="6"/>
        <v>0</v>
      </c>
      <c r="L39" s="54">
        <f t="shared" si="6"/>
        <v>0</v>
      </c>
      <c r="M39" s="54">
        <f t="shared" si="6"/>
        <v>0</v>
      </c>
      <c r="N39" s="54">
        <f t="shared" si="6"/>
        <v>0</v>
      </c>
      <c r="O39" s="54">
        <f t="shared" si="6"/>
        <v>0</v>
      </c>
      <c r="P39" s="54">
        <f t="shared" si="6"/>
        <v>0</v>
      </c>
      <c r="Q39" s="54">
        <f t="shared" si="6"/>
        <v>0</v>
      </c>
      <c r="R39" s="54">
        <f t="shared" si="6"/>
        <v>0</v>
      </c>
      <c r="S39" s="54">
        <f t="shared" si="6"/>
        <v>0</v>
      </c>
      <c r="T39" s="54">
        <f t="shared" si="6"/>
        <v>0</v>
      </c>
      <c r="U39" s="54">
        <f t="shared" si="6"/>
        <v>0</v>
      </c>
      <c r="V39" s="54">
        <f t="shared" si="6"/>
        <v>0</v>
      </c>
      <c r="W39" s="57">
        <f>SUM(C39:V39)</f>
        <v>8000</v>
      </c>
    </row>
    <row r="40" spans="2:23" ht="20.100000000000001" customHeight="1" x14ac:dyDescent="0.4">
      <c r="B40" s="49" t="s">
        <v>57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7">
        <f t="shared" ref="W40:W43" si="7">SUM(C40:V40)</f>
        <v>0</v>
      </c>
    </row>
    <row r="41" spans="2:23" ht="20.100000000000001" customHeight="1" x14ac:dyDescent="0.4">
      <c r="B41" s="49" t="s">
        <v>58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7">
        <f t="shared" si="7"/>
        <v>0</v>
      </c>
    </row>
    <row r="42" spans="2:23" ht="20.100000000000001" customHeight="1" x14ac:dyDescent="0.4">
      <c r="B42" s="49" t="s">
        <v>59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7">
        <f t="shared" si="7"/>
        <v>0</v>
      </c>
    </row>
    <row r="43" spans="2:23" ht="20.100000000000001" customHeight="1" x14ac:dyDescent="0.4">
      <c r="B43" s="49" t="s">
        <v>54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7">
        <f t="shared" si="7"/>
        <v>0</v>
      </c>
    </row>
    <row r="44" spans="2:23" ht="20.100000000000001" customHeight="1" x14ac:dyDescent="0.4">
      <c r="B44" s="50" t="s">
        <v>16</v>
      </c>
      <c r="C44" s="63">
        <f>SUM(C39:C43)</f>
        <v>1000</v>
      </c>
      <c r="D44" s="63">
        <f t="shared" ref="D44" si="8">SUM(D39:D43)</f>
        <v>2000</v>
      </c>
      <c r="E44" s="63">
        <f t="shared" ref="E44" si="9">SUM(E39:E43)</f>
        <v>0</v>
      </c>
      <c r="F44" s="63">
        <f t="shared" ref="F44" si="10">SUM(F39:F43)</f>
        <v>5000</v>
      </c>
      <c r="G44" s="63">
        <f t="shared" ref="G44" si="11">SUM(G39:G43)</f>
        <v>0</v>
      </c>
      <c r="H44" s="63">
        <f t="shared" ref="H44" si="12">SUM(H39:H43)</f>
        <v>0</v>
      </c>
      <c r="I44" s="63">
        <f t="shared" ref="I44" si="13">SUM(I39:I43)</f>
        <v>0</v>
      </c>
      <c r="J44" s="63">
        <f t="shared" ref="J44" si="14">SUM(J39:J43)</f>
        <v>0</v>
      </c>
      <c r="K44" s="63">
        <f t="shared" ref="K44" si="15">SUM(K39:K43)</f>
        <v>0</v>
      </c>
      <c r="L44" s="63">
        <f t="shared" ref="L44" si="16">SUM(L39:L43)</f>
        <v>0</v>
      </c>
      <c r="M44" s="63">
        <f t="shared" ref="M44" si="17">SUM(M39:M43)</f>
        <v>0</v>
      </c>
      <c r="N44" s="63">
        <f t="shared" ref="N44" si="18">SUM(N39:N43)</f>
        <v>0</v>
      </c>
      <c r="O44" s="63">
        <f t="shared" ref="O44" si="19">SUM(O39:O43)</f>
        <v>0</v>
      </c>
      <c r="P44" s="63">
        <f t="shared" ref="P44" si="20">SUM(P39:P43)</f>
        <v>0</v>
      </c>
      <c r="Q44" s="63">
        <f t="shared" ref="Q44" si="21">SUM(Q39:Q43)</f>
        <v>0</v>
      </c>
      <c r="R44" s="63">
        <f t="shared" ref="R44" si="22">SUM(R39:R43)</f>
        <v>0</v>
      </c>
      <c r="S44" s="63">
        <f t="shared" ref="S44" si="23">SUM(S39:S43)</f>
        <v>0</v>
      </c>
      <c r="T44" s="63">
        <f t="shared" ref="T44" si="24">SUM(T39:T43)</f>
        <v>0</v>
      </c>
      <c r="U44" s="63">
        <f t="shared" ref="U44" si="25">SUM(U39:U43)</f>
        <v>0</v>
      </c>
      <c r="V44" s="63">
        <f t="shared" ref="V44" si="26">SUM(V39:V43)</f>
        <v>0</v>
      </c>
      <c r="W44" s="53">
        <f>SUM(W39:W43)</f>
        <v>8000</v>
      </c>
    </row>
    <row r="45" spans="2:23" ht="20.100000000000001" customHeight="1" x14ac:dyDescent="0.4">
      <c r="B45" s="50"/>
      <c r="C45" s="68"/>
      <c r="D45" s="69"/>
      <c r="E45" s="68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70"/>
    </row>
    <row r="46" spans="2:23" ht="20.100000000000001" customHeight="1" x14ac:dyDescent="0.4">
      <c r="B46" s="78" t="s">
        <v>60</v>
      </c>
      <c r="C46" s="84"/>
      <c r="D46" s="85"/>
      <c r="E46" s="84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6"/>
    </row>
    <row r="47" spans="2:23" ht="20.100000000000001" customHeight="1" x14ac:dyDescent="0.4">
      <c r="B47" s="49" t="s">
        <v>61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7">
        <f>SUM(C47:V47)</f>
        <v>0</v>
      </c>
    </row>
    <row r="48" spans="2:23" ht="20.100000000000001" customHeight="1" x14ac:dyDescent="0.4">
      <c r="B48" s="49" t="s">
        <v>54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7">
        <f t="shared" ref="W48" si="27">SUM(C48:V48)</f>
        <v>0</v>
      </c>
    </row>
    <row r="49" spans="2:23" ht="20.100000000000001" customHeight="1" x14ac:dyDescent="0.4">
      <c r="B49" s="50" t="s">
        <v>16</v>
      </c>
      <c r="C49" s="63">
        <f>SUM(C47:C48)</f>
        <v>0</v>
      </c>
      <c r="D49" s="63">
        <f t="shared" ref="D49:V49" si="28">SUM(D47:D48)</f>
        <v>0</v>
      </c>
      <c r="E49" s="63">
        <f t="shared" si="28"/>
        <v>0</v>
      </c>
      <c r="F49" s="63">
        <f t="shared" si="28"/>
        <v>0</v>
      </c>
      <c r="G49" s="63">
        <f t="shared" si="28"/>
        <v>0</v>
      </c>
      <c r="H49" s="63">
        <f t="shared" si="28"/>
        <v>0</v>
      </c>
      <c r="I49" s="63">
        <f t="shared" si="28"/>
        <v>0</v>
      </c>
      <c r="J49" s="63">
        <f t="shared" si="28"/>
        <v>0</v>
      </c>
      <c r="K49" s="63">
        <f t="shared" si="28"/>
        <v>0</v>
      </c>
      <c r="L49" s="63">
        <f t="shared" si="28"/>
        <v>0</v>
      </c>
      <c r="M49" s="63">
        <f t="shared" si="28"/>
        <v>0</v>
      </c>
      <c r="N49" s="63">
        <f t="shared" si="28"/>
        <v>0</v>
      </c>
      <c r="O49" s="63">
        <f t="shared" si="28"/>
        <v>0</v>
      </c>
      <c r="P49" s="63">
        <f t="shared" si="28"/>
        <v>0</v>
      </c>
      <c r="Q49" s="63">
        <f t="shared" si="28"/>
        <v>0</v>
      </c>
      <c r="R49" s="63">
        <f t="shared" si="28"/>
        <v>0</v>
      </c>
      <c r="S49" s="63">
        <f t="shared" si="28"/>
        <v>0</v>
      </c>
      <c r="T49" s="63">
        <f t="shared" si="28"/>
        <v>0</v>
      </c>
      <c r="U49" s="63">
        <f t="shared" si="28"/>
        <v>0</v>
      </c>
      <c r="V49" s="63">
        <f t="shared" si="28"/>
        <v>0</v>
      </c>
      <c r="W49" s="53">
        <f>SUM(W47:W48)</f>
        <v>0</v>
      </c>
    </row>
    <row r="50" spans="2:23" ht="20.100000000000001" customHeight="1" x14ac:dyDescent="0.4">
      <c r="B50" s="50"/>
      <c r="C50" s="52"/>
      <c r="D50" s="52"/>
      <c r="E50" s="52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71"/>
    </row>
    <row r="51" spans="2:23" ht="20.100000000000001" customHeight="1" x14ac:dyDescent="0.4">
      <c r="B51" s="64" t="s">
        <v>17</v>
      </c>
      <c r="C51" s="67">
        <f>SUM(C49,C44,C36)</f>
        <v>121000</v>
      </c>
      <c r="D51" s="67">
        <f t="shared" ref="D51:V51" si="29">SUM(D49,D44,D36)</f>
        <v>324400</v>
      </c>
      <c r="E51" s="67">
        <f t="shared" si="29"/>
        <v>324848</v>
      </c>
      <c r="F51" s="67">
        <f t="shared" si="29"/>
        <v>182344.96000000002</v>
      </c>
      <c r="G51" s="67">
        <f t="shared" si="29"/>
        <v>129891.85920000001</v>
      </c>
      <c r="H51" s="67">
        <f t="shared" si="29"/>
        <v>182489.69638399998</v>
      </c>
      <c r="I51" s="67">
        <f t="shared" si="29"/>
        <v>135139.49031167998</v>
      </c>
      <c r="J51" s="67">
        <f t="shared" si="29"/>
        <v>187842.28011791359</v>
      </c>
      <c r="K51" s="67">
        <f t="shared" si="29"/>
        <v>140599.12572027187</v>
      </c>
      <c r="L51" s="67">
        <f t="shared" si="29"/>
        <v>193411.10823467732</v>
      </c>
      <c r="M51" s="67">
        <f t="shared" si="29"/>
        <v>146279.33039937087</v>
      </c>
      <c r="N51" s="67">
        <f t="shared" si="29"/>
        <v>199204.91700735828</v>
      </c>
      <c r="O51" s="67">
        <f t="shared" si="29"/>
        <v>152189.01534750545</v>
      </c>
      <c r="P51" s="67">
        <f t="shared" si="29"/>
        <v>205232.79565445555</v>
      </c>
      <c r="Q51" s="67">
        <f t="shared" si="29"/>
        <v>158337.45156754466</v>
      </c>
      <c r="R51" s="67">
        <f t="shared" si="29"/>
        <v>211504.20059889555</v>
      </c>
      <c r="S51" s="67">
        <f t="shared" si="29"/>
        <v>164734.28461087347</v>
      </c>
      <c r="T51" s="67">
        <f t="shared" si="29"/>
        <v>218028.97030309093</v>
      </c>
      <c r="U51" s="67">
        <f t="shared" si="29"/>
        <v>171389.54970915275</v>
      </c>
      <c r="V51" s="67">
        <f t="shared" si="29"/>
        <v>224817.34070333579</v>
      </c>
      <c r="W51" s="66">
        <f>SUM(W36,W44,W49)</f>
        <v>3773684.3758701258</v>
      </c>
    </row>
    <row r="52" spans="2:23" x14ac:dyDescent="0.4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25.05" customHeight="1" x14ac:dyDescent="0.4">
      <c r="B53" s="9" t="s">
        <v>62</v>
      </c>
      <c r="W53" s="10" t="s">
        <v>19</v>
      </c>
    </row>
    <row r="54" spans="2:23" ht="20.100000000000001" customHeight="1" x14ac:dyDescent="0.4">
      <c r="B54" s="47" t="s">
        <v>15</v>
      </c>
      <c r="C54" s="48" t="s">
        <v>1</v>
      </c>
      <c r="D54" s="48" t="s">
        <v>2</v>
      </c>
      <c r="E54" s="48" t="s">
        <v>24</v>
      </c>
      <c r="F54" s="48" t="s">
        <v>25</v>
      </c>
      <c r="G54" s="48" t="s">
        <v>26</v>
      </c>
      <c r="H54" s="48" t="s">
        <v>27</v>
      </c>
      <c r="I54" s="48" t="s">
        <v>28</v>
      </c>
      <c r="J54" s="48" t="s">
        <v>29</v>
      </c>
      <c r="K54" s="48" t="s">
        <v>30</v>
      </c>
      <c r="L54" s="48" t="s">
        <v>31</v>
      </c>
      <c r="M54" s="48" t="s">
        <v>32</v>
      </c>
      <c r="N54" s="48" t="s">
        <v>33</v>
      </c>
      <c r="O54" s="48" t="s">
        <v>34</v>
      </c>
      <c r="P54" s="48" t="s">
        <v>35</v>
      </c>
      <c r="Q54" s="48" t="s">
        <v>36</v>
      </c>
      <c r="R54" s="48" t="s">
        <v>37</v>
      </c>
      <c r="S54" s="48" t="s">
        <v>38</v>
      </c>
      <c r="T54" s="48" t="s">
        <v>39</v>
      </c>
      <c r="U54" s="48" t="s">
        <v>40</v>
      </c>
      <c r="V54" s="48" t="s">
        <v>41</v>
      </c>
      <c r="W54" s="48"/>
    </row>
    <row r="55" spans="2:23" ht="20.100000000000001" customHeight="1" x14ac:dyDescent="0.4">
      <c r="B55" s="78" t="s">
        <v>63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2"/>
    </row>
    <row r="56" spans="2:23" ht="20.100000000000001" customHeight="1" x14ac:dyDescent="0.4">
      <c r="B56" s="49" t="s">
        <v>64</v>
      </c>
      <c r="C56" s="26">
        <v>0</v>
      </c>
      <c r="D56" s="26">
        <v>0</v>
      </c>
      <c r="E56" s="26">
        <v>0</v>
      </c>
      <c r="F56" s="26">
        <v>20000</v>
      </c>
      <c r="G56" s="26">
        <v>0</v>
      </c>
      <c r="H56" s="26">
        <v>25000</v>
      </c>
      <c r="I56" s="26">
        <v>0</v>
      </c>
      <c r="J56" s="26">
        <v>50000</v>
      </c>
      <c r="K56" s="26">
        <v>0</v>
      </c>
      <c r="L56" s="26">
        <v>35000</v>
      </c>
      <c r="M56" s="26">
        <v>0</v>
      </c>
      <c r="N56" s="26">
        <v>80000</v>
      </c>
      <c r="O56" s="26">
        <v>0</v>
      </c>
      <c r="P56" s="26">
        <v>70000</v>
      </c>
      <c r="Q56" s="26">
        <f>Q26*$C$17</f>
        <v>0</v>
      </c>
      <c r="R56" s="26">
        <v>85000</v>
      </c>
      <c r="S56" s="26">
        <f>S26*$C$17</f>
        <v>0</v>
      </c>
      <c r="T56" s="26">
        <v>100000</v>
      </c>
      <c r="U56" s="26">
        <f>U26*$C$17</f>
        <v>0</v>
      </c>
      <c r="V56" s="26">
        <v>120000</v>
      </c>
      <c r="W56" s="57">
        <f>SUM(C56:V56)</f>
        <v>585000</v>
      </c>
    </row>
    <row r="57" spans="2:23" x14ac:dyDescent="0.4">
      <c r="B57" s="49" t="s">
        <v>65</v>
      </c>
      <c r="C57" s="25">
        <f>C56*$C$21</f>
        <v>0</v>
      </c>
      <c r="D57" s="25">
        <f t="shared" ref="D57:V57" si="30">D56*$C$21</f>
        <v>0</v>
      </c>
      <c r="E57" s="25">
        <f t="shared" si="30"/>
        <v>0</v>
      </c>
      <c r="F57" s="25">
        <f t="shared" si="30"/>
        <v>300000</v>
      </c>
      <c r="G57" s="25">
        <f t="shared" si="30"/>
        <v>0</v>
      </c>
      <c r="H57" s="25">
        <f t="shared" si="30"/>
        <v>375000</v>
      </c>
      <c r="I57" s="25">
        <f t="shared" si="30"/>
        <v>0</v>
      </c>
      <c r="J57" s="25">
        <f t="shared" si="30"/>
        <v>750000</v>
      </c>
      <c r="K57" s="25">
        <f t="shared" si="30"/>
        <v>0</v>
      </c>
      <c r="L57" s="25">
        <f t="shared" si="30"/>
        <v>525000</v>
      </c>
      <c r="M57" s="25">
        <f t="shared" si="30"/>
        <v>0</v>
      </c>
      <c r="N57" s="25">
        <f t="shared" si="30"/>
        <v>1200000</v>
      </c>
      <c r="O57" s="25">
        <f t="shared" si="30"/>
        <v>0</v>
      </c>
      <c r="P57" s="25">
        <f t="shared" si="30"/>
        <v>1050000</v>
      </c>
      <c r="Q57" s="25">
        <f t="shared" si="30"/>
        <v>0</v>
      </c>
      <c r="R57" s="25">
        <f t="shared" si="30"/>
        <v>1275000</v>
      </c>
      <c r="S57" s="25">
        <f t="shared" si="30"/>
        <v>0</v>
      </c>
      <c r="T57" s="25">
        <f t="shared" si="30"/>
        <v>1500000</v>
      </c>
      <c r="U57" s="25">
        <f t="shared" si="30"/>
        <v>0</v>
      </c>
      <c r="V57" s="25">
        <f t="shared" si="30"/>
        <v>1800000</v>
      </c>
      <c r="W57" s="57">
        <f t="shared" ref="W57:W60" si="31">SUM(C57:V57)</f>
        <v>8775000</v>
      </c>
    </row>
    <row r="58" spans="2:23" ht="20.100000000000001" customHeight="1" x14ac:dyDescent="0.4">
      <c r="B58" s="49" t="s">
        <v>66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57">
        <f t="shared" si="31"/>
        <v>0</v>
      </c>
    </row>
    <row r="59" spans="2:23" ht="20.100000000000001" customHeight="1" x14ac:dyDescent="0.4">
      <c r="B59" s="49" t="s">
        <v>66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57">
        <f t="shared" si="31"/>
        <v>0</v>
      </c>
    </row>
    <row r="60" spans="2:23" ht="20.100000000000001" customHeight="1" x14ac:dyDescent="0.4">
      <c r="B60" s="49" t="s">
        <v>66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57">
        <f t="shared" si="31"/>
        <v>0</v>
      </c>
    </row>
    <row r="61" spans="2:23" ht="20.100000000000001" customHeight="1" x14ac:dyDescent="0.4">
      <c r="B61" s="50" t="s">
        <v>16</v>
      </c>
      <c r="C61" s="63">
        <f>SUM(C57:C60)</f>
        <v>0</v>
      </c>
      <c r="D61" s="63">
        <f t="shared" ref="D61:V61" si="32">SUM(D57:D60)</f>
        <v>0</v>
      </c>
      <c r="E61" s="63">
        <f t="shared" si="32"/>
        <v>0</v>
      </c>
      <c r="F61" s="63">
        <f t="shared" si="32"/>
        <v>300000</v>
      </c>
      <c r="G61" s="63">
        <f t="shared" si="32"/>
        <v>0</v>
      </c>
      <c r="H61" s="63">
        <f t="shared" si="32"/>
        <v>375000</v>
      </c>
      <c r="I61" s="63">
        <f t="shared" si="32"/>
        <v>0</v>
      </c>
      <c r="J61" s="63">
        <f t="shared" si="32"/>
        <v>750000</v>
      </c>
      <c r="K61" s="63">
        <f t="shared" si="32"/>
        <v>0</v>
      </c>
      <c r="L61" s="63">
        <f t="shared" si="32"/>
        <v>525000</v>
      </c>
      <c r="M61" s="63">
        <f t="shared" si="32"/>
        <v>0</v>
      </c>
      <c r="N61" s="63">
        <f t="shared" si="32"/>
        <v>1200000</v>
      </c>
      <c r="O61" s="63">
        <f t="shared" si="32"/>
        <v>0</v>
      </c>
      <c r="P61" s="63">
        <f t="shared" si="32"/>
        <v>1050000</v>
      </c>
      <c r="Q61" s="63">
        <f t="shared" si="32"/>
        <v>0</v>
      </c>
      <c r="R61" s="63">
        <f t="shared" si="32"/>
        <v>1275000</v>
      </c>
      <c r="S61" s="63">
        <f t="shared" si="32"/>
        <v>0</v>
      </c>
      <c r="T61" s="63">
        <f t="shared" si="32"/>
        <v>1500000</v>
      </c>
      <c r="U61" s="63">
        <f t="shared" si="32"/>
        <v>0</v>
      </c>
      <c r="V61" s="63">
        <f t="shared" si="32"/>
        <v>1800000</v>
      </c>
      <c r="W61" s="53">
        <f>SUM(W57:W60)</f>
        <v>8775000</v>
      </c>
    </row>
    <row r="62" spans="2:23" ht="20.100000000000001" customHeight="1" x14ac:dyDescent="0.4">
      <c r="B62" s="78" t="s">
        <v>67</v>
      </c>
      <c r="C62" s="58"/>
      <c r="D62" s="59"/>
      <c r="E62" s="58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60"/>
    </row>
    <row r="63" spans="2:23" ht="20.100000000000001" customHeight="1" x14ac:dyDescent="0.4">
      <c r="B63" s="49" t="s">
        <v>78</v>
      </c>
      <c r="C63" s="7"/>
      <c r="D63" s="8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57">
        <f>SUM(C63:V63)</f>
        <v>0</v>
      </c>
    </row>
    <row r="64" spans="2:23" ht="20.100000000000001" customHeight="1" x14ac:dyDescent="0.4">
      <c r="B64" s="49" t="s">
        <v>66</v>
      </c>
      <c r="C64" s="7"/>
      <c r="D64" s="8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57">
        <f t="shared" ref="W64:W67" si="33">SUM(C64:V64)</f>
        <v>0</v>
      </c>
    </row>
    <row r="65" spans="2:23" ht="20.100000000000001" customHeight="1" x14ac:dyDescent="0.4">
      <c r="B65" s="49" t="s">
        <v>66</v>
      </c>
      <c r="C65" s="7"/>
      <c r="D65" s="8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57">
        <f t="shared" si="33"/>
        <v>0</v>
      </c>
    </row>
    <row r="66" spans="2:23" ht="11.1" customHeight="1" x14ac:dyDescent="0.4">
      <c r="B66" s="49" t="s">
        <v>66</v>
      </c>
      <c r="C66" s="7"/>
      <c r="D66" s="8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57">
        <f t="shared" si="33"/>
        <v>0</v>
      </c>
    </row>
    <row r="67" spans="2:23" ht="20.100000000000001" customHeight="1" x14ac:dyDescent="0.4">
      <c r="B67" s="49" t="s">
        <v>66</v>
      </c>
      <c r="C67" s="7"/>
      <c r="D67" s="8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57">
        <f t="shared" si="33"/>
        <v>0</v>
      </c>
    </row>
    <row r="68" spans="2:23" ht="20.100000000000001" customHeight="1" x14ac:dyDescent="0.4">
      <c r="B68" s="50" t="s">
        <v>16</v>
      </c>
      <c r="C68" s="63">
        <f>SUM(C63:C67)</f>
        <v>0</v>
      </c>
      <c r="D68" s="63">
        <f t="shared" ref="D68" si="34">SUM(D63:D67)</f>
        <v>0</v>
      </c>
      <c r="E68" s="63">
        <f t="shared" ref="E68" si="35">SUM(E63:E67)</f>
        <v>0</v>
      </c>
      <c r="F68" s="63">
        <f t="shared" ref="F68" si="36">SUM(F63:F67)</f>
        <v>0</v>
      </c>
      <c r="G68" s="63">
        <f t="shared" ref="G68" si="37">SUM(G63:G67)</f>
        <v>0</v>
      </c>
      <c r="H68" s="63">
        <f t="shared" ref="H68" si="38">SUM(H63:H67)</f>
        <v>0</v>
      </c>
      <c r="I68" s="63">
        <f t="shared" ref="I68" si="39">SUM(I63:I67)</f>
        <v>0</v>
      </c>
      <c r="J68" s="63">
        <f t="shared" ref="J68" si="40">SUM(J63:J67)</f>
        <v>0</v>
      </c>
      <c r="K68" s="63">
        <f t="shared" ref="K68" si="41">SUM(K63:K67)</f>
        <v>0</v>
      </c>
      <c r="L68" s="63">
        <f t="shared" ref="L68" si="42">SUM(L63:L67)</f>
        <v>0</v>
      </c>
      <c r="M68" s="63">
        <f t="shared" ref="M68" si="43">SUM(M63:M67)</f>
        <v>0</v>
      </c>
      <c r="N68" s="63">
        <f t="shared" ref="N68" si="44">SUM(N63:N67)</f>
        <v>0</v>
      </c>
      <c r="O68" s="63">
        <f t="shared" ref="O68" si="45">SUM(O63:O67)</f>
        <v>0</v>
      </c>
      <c r="P68" s="63">
        <f t="shared" ref="P68" si="46">SUM(P63:P67)</f>
        <v>0</v>
      </c>
      <c r="Q68" s="63">
        <f t="shared" ref="Q68" si="47">SUM(Q63:Q67)</f>
        <v>0</v>
      </c>
      <c r="R68" s="63">
        <f t="shared" ref="R68" si="48">SUM(R63:R67)</f>
        <v>0</v>
      </c>
      <c r="S68" s="63">
        <f t="shared" ref="S68" si="49">SUM(S63:S67)</f>
        <v>0</v>
      </c>
      <c r="T68" s="63">
        <f t="shared" ref="T68" si="50">SUM(T63:T67)</f>
        <v>0</v>
      </c>
      <c r="U68" s="63">
        <f t="shared" ref="U68" si="51">SUM(U63:U67)</f>
        <v>0</v>
      </c>
      <c r="V68" s="63">
        <f t="shared" ref="V68" si="52">SUM(V63:V67)</f>
        <v>0</v>
      </c>
      <c r="W68" s="53">
        <f>SUM(W63:W67)</f>
        <v>0</v>
      </c>
    </row>
    <row r="69" spans="2:23" x14ac:dyDescent="0.4">
      <c r="B69" s="64" t="s">
        <v>17</v>
      </c>
      <c r="C69" s="65">
        <f>SUM(C68,C61,)</f>
        <v>0</v>
      </c>
      <c r="D69" s="65">
        <f t="shared" ref="D69:V69" si="53">SUM(D68,D61,)</f>
        <v>0</v>
      </c>
      <c r="E69" s="65">
        <f t="shared" si="53"/>
        <v>0</v>
      </c>
      <c r="F69" s="65">
        <f t="shared" si="53"/>
        <v>300000</v>
      </c>
      <c r="G69" s="65">
        <f t="shared" si="53"/>
        <v>0</v>
      </c>
      <c r="H69" s="65">
        <f t="shared" si="53"/>
        <v>375000</v>
      </c>
      <c r="I69" s="65">
        <f t="shared" si="53"/>
        <v>0</v>
      </c>
      <c r="J69" s="65">
        <f t="shared" si="53"/>
        <v>750000</v>
      </c>
      <c r="K69" s="65">
        <f t="shared" si="53"/>
        <v>0</v>
      </c>
      <c r="L69" s="65">
        <f t="shared" si="53"/>
        <v>525000</v>
      </c>
      <c r="M69" s="65">
        <f t="shared" si="53"/>
        <v>0</v>
      </c>
      <c r="N69" s="65">
        <f t="shared" si="53"/>
        <v>1200000</v>
      </c>
      <c r="O69" s="65">
        <f t="shared" si="53"/>
        <v>0</v>
      </c>
      <c r="P69" s="65">
        <f t="shared" si="53"/>
        <v>1050000</v>
      </c>
      <c r="Q69" s="65">
        <f t="shared" si="53"/>
        <v>0</v>
      </c>
      <c r="R69" s="65">
        <f t="shared" si="53"/>
        <v>1275000</v>
      </c>
      <c r="S69" s="65">
        <f t="shared" si="53"/>
        <v>0</v>
      </c>
      <c r="T69" s="65">
        <f t="shared" si="53"/>
        <v>1500000</v>
      </c>
      <c r="U69" s="65">
        <f t="shared" si="53"/>
        <v>0</v>
      </c>
      <c r="V69" s="65">
        <f t="shared" si="53"/>
        <v>1800000</v>
      </c>
      <c r="W69" s="66">
        <f>SUM(W61,W68)</f>
        <v>8775000</v>
      </c>
    </row>
    <row r="70" spans="2:23" x14ac:dyDescent="0.4"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2:23" x14ac:dyDescent="0.4"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3" spans="2:23" ht="21" x14ac:dyDescent="0.4">
      <c r="B73" s="11" t="s">
        <v>18</v>
      </c>
      <c r="C73" s="5"/>
      <c r="F73" s="11" t="s">
        <v>68</v>
      </c>
    </row>
    <row r="74" spans="2:23" ht="14.25" x14ac:dyDescent="0.4">
      <c r="B74" s="12" t="s">
        <v>18</v>
      </c>
      <c r="C74" s="13" t="s">
        <v>19</v>
      </c>
      <c r="F74" s="89" t="s">
        <v>69</v>
      </c>
      <c r="G74" s="89"/>
      <c r="H74" s="89"/>
      <c r="I74" s="89"/>
    </row>
    <row r="75" spans="2:23" ht="14.25" x14ac:dyDescent="0.4">
      <c r="B75" s="14" t="s">
        <v>20</v>
      </c>
      <c r="C75" s="15">
        <f>W51</f>
        <v>3773684.3758701258</v>
      </c>
      <c r="F75" s="89"/>
      <c r="G75" s="89"/>
      <c r="H75" s="89"/>
      <c r="I75" s="89"/>
    </row>
    <row r="76" spans="2:23" ht="14.25" x14ac:dyDescent="0.4">
      <c r="B76" s="14" t="s">
        <v>70</v>
      </c>
      <c r="C76" s="15">
        <f>W69</f>
        <v>8775000</v>
      </c>
      <c r="F76" s="72" t="s">
        <v>71</v>
      </c>
      <c r="G76" s="16" t="s">
        <v>72</v>
      </c>
      <c r="H76" s="16" t="s">
        <v>73</v>
      </c>
      <c r="I76" s="16" t="s">
        <v>74</v>
      </c>
    </row>
    <row r="77" spans="2:23" x14ac:dyDescent="0.4">
      <c r="B77" s="3"/>
      <c r="C77" s="3"/>
      <c r="F77" s="51" t="s">
        <v>75</v>
      </c>
      <c r="G77" s="17">
        <v>0</v>
      </c>
      <c r="H77" s="17">
        <v>0</v>
      </c>
      <c r="I77" s="17">
        <f>G77-H77</f>
        <v>0</v>
      </c>
    </row>
    <row r="78" spans="2:23" x14ac:dyDescent="0.4">
      <c r="F78" s="51" t="s">
        <v>76</v>
      </c>
      <c r="G78" s="17">
        <v>0</v>
      </c>
      <c r="H78" s="17">
        <v>0</v>
      </c>
      <c r="I78" s="17">
        <f>G78-H78</f>
        <v>0</v>
      </c>
    </row>
    <row r="79" spans="2:23" x14ac:dyDescent="0.4">
      <c r="B79" s="76" t="s">
        <v>21</v>
      </c>
      <c r="C79" s="16" t="s">
        <v>19</v>
      </c>
    </row>
    <row r="80" spans="2:23" x14ac:dyDescent="0.4">
      <c r="B80" s="51" t="s">
        <v>22</v>
      </c>
      <c r="C80" s="52"/>
    </row>
    <row r="81" spans="2:3" x14ac:dyDescent="0.4">
      <c r="B81" s="74" t="str">
        <f>B29</f>
        <v>FIXED COSTS</v>
      </c>
      <c r="C81" s="17">
        <f>W36</f>
        <v>3765684.3758701258</v>
      </c>
    </row>
    <row r="82" spans="2:3" x14ac:dyDescent="0.4">
      <c r="B82" s="74" t="str">
        <f>B38</f>
        <v>VARIABLE COSTS</v>
      </c>
      <c r="C82" s="17">
        <f>W44</f>
        <v>8000</v>
      </c>
    </row>
    <row r="83" spans="2:3" x14ac:dyDescent="0.4">
      <c r="B83" s="74" t="str">
        <f>B46</f>
        <v>FINANCING COSTS</v>
      </c>
      <c r="C83" s="17">
        <f>W49</f>
        <v>0</v>
      </c>
    </row>
    <row r="84" spans="2:3" x14ac:dyDescent="0.4">
      <c r="B84" s="52"/>
      <c r="C84" s="75"/>
    </row>
    <row r="85" spans="2:3" x14ac:dyDescent="0.4">
      <c r="B85" s="73" t="s">
        <v>23</v>
      </c>
      <c r="C85" s="66">
        <f>SUM(C81:C83)</f>
        <v>3773684.3758701258</v>
      </c>
    </row>
    <row r="87" spans="2:3" x14ac:dyDescent="0.4">
      <c r="B87" s="77" t="s">
        <v>62</v>
      </c>
      <c r="C87" s="16" t="s">
        <v>19</v>
      </c>
    </row>
    <row r="88" spans="2:3" x14ac:dyDescent="0.4">
      <c r="B88" s="51" t="s">
        <v>77</v>
      </c>
      <c r="C88" s="52"/>
    </row>
    <row r="89" spans="2:3" x14ac:dyDescent="0.4">
      <c r="B89" s="74" t="str">
        <f>B55</f>
        <v>Carbon revenue</v>
      </c>
      <c r="C89" s="17">
        <f>W61</f>
        <v>8775000</v>
      </c>
    </row>
    <row r="90" spans="2:3" x14ac:dyDescent="0.4">
      <c r="B90" s="74" t="str">
        <f>B62</f>
        <v>Other income streams</v>
      </c>
      <c r="C90" s="17">
        <f>W68</f>
        <v>0</v>
      </c>
    </row>
    <row r="91" spans="2:3" x14ac:dyDescent="0.4">
      <c r="B91" s="52"/>
      <c r="C91" s="75"/>
    </row>
    <row r="92" spans="2:3" x14ac:dyDescent="0.4">
      <c r="B92" s="73" t="s">
        <v>23</v>
      </c>
      <c r="C92" s="66">
        <f>SUM(C89:C90)</f>
        <v>8775000</v>
      </c>
    </row>
  </sheetData>
  <mergeCells count="3">
    <mergeCell ref="F74:I75"/>
    <mergeCell ref="C3:H3"/>
    <mergeCell ref="C6:G6"/>
  </mergeCells>
  <phoneticPr fontId="4" type="noConversion"/>
  <pageMargins left="0.3" right="0.3" top="0.3" bottom="0.3" header="0" footer="0"/>
  <pageSetup scale="65" fitToHeight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BB673A1C447D4E9FDEAA30B21F2915" ma:contentTypeVersion="15" ma:contentTypeDescription="Create a new document." ma:contentTypeScope="" ma:versionID="7eee226a1641f5ddd233eadf35558ded">
  <xsd:schema xmlns:xsd="http://www.w3.org/2001/XMLSchema" xmlns:xs="http://www.w3.org/2001/XMLSchema" xmlns:p="http://schemas.microsoft.com/office/2006/metadata/properties" xmlns:ns2="cf1939d8-8a67-4234-8159-06e760b589ac" xmlns:ns3="7c9900c4-66f9-45d4-8900-496b91a8060b" targetNamespace="http://schemas.microsoft.com/office/2006/metadata/properties" ma:root="true" ma:fieldsID="7bace8c5d146e32bf2b05962a72ef775" ns2:_="" ns3:_="">
    <xsd:import namespace="cf1939d8-8a67-4234-8159-06e760b589ac"/>
    <xsd:import namespace="7c9900c4-66f9-45d4-8900-496b91a806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939d8-8a67-4234-8159-06e760b589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3e8566c-cd23-4427-80f6-db2d3da7b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900c4-66f9-45d4-8900-496b91a8060b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46163f7-a302-47c2-8602-79fa6c7c5ffc}" ma:internalName="TaxCatchAll" ma:showField="CatchAllData" ma:web="7c9900c4-66f9-45d4-8900-496b91a806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1939d8-8a67-4234-8159-06e760b589ac">
      <Terms xmlns="http://schemas.microsoft.com/office/infopath/2007/PartnerControls"/>
    </lcf76f155ced4ddcb4097134ff3c332f>
    <TaxCatchAll xmlns="7c9900c4-66f9-45d4-8900-496b91a8060b" xsi:nil="true"/>
  </documentManagement>
</p:properties>
</file>

<file path=customXml/itemProps1.xml><?xml version="1.0" encoding="utf-8"?>
<ds:datastoreItem xmlns:ds="http://schemas.openxmlformats.org/officeDocument/2006/customXml" ds:itemID="{6C8D6C42-A9D3-40F9-A85C-46F8C8E835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0DFBED-CEE6-4B16-8CF7-23CDB4A62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1939d8-8a67-4234-8159-06e760b589ac"/>
    <ds:schemaRef ds:uri="7c9900c4-66f9-45d4-8900-496b91a806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9BB5AA-A729-4C55-A22C-014CAF5F6CED}">
  <ds:schemaRefs>
    <ds:schemaRef ds:uri="http://schemas.microsoft.com/office/2006/metadata/properties"/>
    <ds:schemaRef ds:uri="http://schemas.microsoft.com/office/infopath/2007/PartnerControls"/>
    <ds:schemaRef ds:uri="cf1939d8-8a67-4234-8159-06e760b589ac"/>
    <ds:schemaRef ds:uri="7c9900c4-66f9-45d4-8900-496b91a806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Template</vt:lpstr>
      <vt:lpstr>'Financial Template'!Print_Area</vt:lpstr>
    </vt:vector>
  </TitlesOfParts>
  <Manager/>
  <Company>Smartsheet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Climate Focus</dc:creator>
  <cp:keywords/>
  <dc:description/>
  <cp:lastModifiedBy>McBREEN James</cp:lastModifiedBy>
  <cp:revision/>
  <dcterms:created xsi:type="dcterms:W3CDTF">2015-09-24T17:51:54Z</dcterms:created>
  <dcterms:modified xsi:type="dcterms:W3CDTF">2024-12-11T17:10:42Z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0x010100C1BB673A1C447D4E9FDEAA30B21F2915</vt:lpwstr>
  </property>
  <property fmtid="{D5CDD505-2E9C-101B-9397-08002B2CF9AE}" pid="3" name="MediaServiceImageTags">
    <vt:lpwstr/>
  </property>
  <property fmtid="{D5CDD505-2E9C-101B-9397-08002B2CF9AE}" pid="4" name="MSIP_Label_44a1eb77-0afe-4cfd-b55b-299e0c9eac9a_Enabled">
    <vt:lpwstr>true</vt:lpwstr>
  </property>
  <property fmtid="{D5CDD505-2E9C-101B-9397-08002B2CF9AE}" pid="5" name="MSIP_Label_44a1eb77-0afe-4cfd-b55b-299e0c9eac9a_SetDate">
    <vt:lpwstr>2024-12-03T22:02:19Z</vt:lpwstr>
  </property>
  <property fmtid="{D5CDD505-2E9C-101B-9397-08002B2CF9AE}" pid="6" name="MSIP_Label_44a1eb77-0afe-4cfd-b55b-299e0c9eac9a_Method">
    <vt:lpwstr>Standard</vt:lpwstr>
  </property>
  <property fmtid="{D5CDD505-2E9C-101B-9397-08002B2CF9AE}" pid="7" name="MSIP_Label_44a1eb77-0afe-4cfd-b55b-299e0c9eac9a_Name">
    <vt:lpwstr>internal</vt:lpwstr>
  </property>
  <property fmtid="{D5CDD505-2E9C-101B-9397-08002B2CF9AE}" pid="8" name="MSIP_Label_44a1eb77-0afe-4cfd-b55b-299e0c9eac9a_SiteId">
    <vt:lpwstr>05ca8f81-10c4-490e-9c8b-77dad30ce21b</vt:lpwstr>
  </property>
  <property fmtid="{D5CDD505-2E9C-101B-9397-08002B2CF9AE}" pid="9" name="MSIP_Label_44a1eb77-0afe-4cfd-b55b-299e0c9eac9a_ActionId">
    <vt:lpwstr>e0d87ef5-9c2a-45b0-afd0-6d230281deb3</vt:lpwstr>
  </property>
  <property fmtid="{D5CDD505-2E9C-101B-9397-08002B2CF9AE}" pid="10" name="MSIP_Label_44a1eb77-0afe-4cfd-b55b-299e0c9eac9a_ContentBits">
    <vt:lpwstr>0</vt:lpwstr>
  </property>
</Properties>
</file>